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MONDIAL" sheetId="1" r:id="rId1"/>
    <sheet name="AFRIQUE" sheetId="2" r:id="rId2"/>
    <sheet name="ASIE PACIFIQUE" sheetId="3" r:id="rId3"/>
    <sheet name="AMERIQUE LATINE ET CARAIBES" sheetId="4" r:id="rId4"/>
    <sheet name="AMERIQUE DU NORD" sheetId="5" r:id="rId5"/>
    <sheet name="EUROPE" sheetId="6" r:id="rId6"/>
    <sheet name="GINI ALL" sheetId="7" r:id="rId7"/>
  </sheets>
  <definedNames>
    <definedName name="_xlnm.Print_Area" localSheetId="1">'AFRIQUE'!$A$2:$I$48</definedName>
    <definedName name="_xlnm.Print_Area" localSheetId="4">'AMERIQUE DU NORD'!$A$2:$I$6</definedName>
    <definedName name="_xlnm.Print_Area" localSheetId="3">'AMERIQUE LATINE ET CARAIBES'!$A$2:$I$32</definedName>
    <definedName name="_xlnm.Print_Area" localSheetId="2">'ASIE PACIFIQUE'!$A$2:$I$43</definedName>
    <definedName name="_xlnm.Print_Area" localSheetId="5">'EUROPE'!$A$2:$I$49</definedName>
    <definedName name="_xlnm.Print_Area" localSheetId="6">'GINI ALL'!$A$2:$D$274</definedName>
    <definedName name="_xlnm.Print_Area" localSheetId="0">'MONDIAL'!$A$2:$H$13</definedName>
    <definedName name="Excel_BuiltIn_Print_Area_7">'ASIE PACIFIQUE'!$A$2:$I$37</definedName>
    <definedName name="Excel_BuiltIn_Print_Titles_5">'EUROPE'!$3:$3</definedName>
    <definedName name="_xlnm_Print_Area">'AFRIQUE'!$A$2:$I$48</definedName>
    <definedName name="_xlnm_Print_Area_1">'AMERIQUE DU NORD'!$A$2:$I$6</definedName>
    <definedName name="_xlnm_Print_Area_2">'AMERIQUE LATINE ET CARAIBES'!$A$2:$I$32</definedName>
    <definedName name="_xlnm_Print_Area_3">'ASIE PACIFIQUE'!$A$2:$I$43</definedName>
    <definedName name="_xlnm_Print_Area_4">'EUROPE'!$A$2:$I$49</definedName>
    <definedName name="_xlnm_Print_Area_5">'GINI ALL'!$A$2:$D$274</definedName>
    <definedName name="_xlnm_Print_Area_6">'MONDIAL'!$A$2:$H$13</definedName>
    <definedName name="_xlnm_Print_Titles">'AFRIQUE'!$2:$3</definedName>
    <definedName name="_xlnm_Print_Titles_1">'AMERIQUE LATINE ET CARAIBES'!$2:$3</definedName>
    <definedName name="_xlnm_Print_Titles_2">'ASIE PACIFIQUE'!$2:$3</definedName>
    <definedName name="_xlnm_Print_Titles_3">'EUROPE'!$2:$3</definedName>
    <definedName name="_xlnm_Print_Titles_4">'GINI ALL'!$2:$3</definedName>
    <definedName name="Excel_BuiltIn_Print_Area" localSheetId="0">'MONDIAL'!$A$2:$H$13</definedName>
    <definedName name="Excel_BuiltIn_Print_Area" localSheetId="1">'AFRIQUE'!$A$2:$I$48</definedName>
    <definedName name="Excel_BuiltIn_Print_Area" localSheetId="2">'ASIE PACIFIQUE'!$A$2:$I$43</definedName>
    <definedName name="Excel_BuiltIn_Print_Area" localSheetId="3">'AMERIQUE LATINE ET CARAIBES'!$A$2:$I$32</definedName>
    <definedName name="Excel_BuiltIn_Print_Area" localSheetId="4">'AMERIQUE DU NORD'!$A$2:$I$6</definedName>
    <definedName name="Excel_BuiltIn_Print_Area" localSheetId="5">'EUROPE'!$A$2:$I$49</definedName>
    <definedName name="Excel_BuiltIn_Print_Area" localSheetId="6">'GINI ALL'!$A$2:$D$274</definedName>
  </definedNames>
  <calcPr fullCalcOnLoad="1"/>
</workbook>
</file>

<file path=xl/sharedStrings.xml><?xml version="1.0" encoding="utf-8"?>
<sst xmlns="http://schemas.openxmlformats.org/spreadsheetml/2006/main" count="1663" uniqueCount="525">
  <si>
    <t>RÉPARTITION MONDIALE DES TERRES AGRICOLES</t>
  </si>
  <si>
    <t>Terres agricoles (milliers d'ha)</t>
  </si>
  <si>
    <t>Nombre d'exploitations agricoles (en milliers)</t>
  </si>
  <si>
    <t>Nombre de petites exploitations
(en milliers)</t>
  </si>
  <si>
    <t>Petites exploitations en % du total des exploitations</t>
  </si>
  <si>
    <t>Terres agricoles détenues par de petits exploitants
(en milliers d'ha)</t>
  </si>
  <si>
    <t>% de terres agricoles détenues par de petits exploitants</t>
  </si>
  <si>
    <t>Superficie moyenne des petites exploitations (ha)</t>
  </si>
  <si>
    <t>Asie-Pacifique</t>
  </si>
  <si>
    <t xml:space="preserve">     Chine</t>
  </si>
  <si>
    <t xml:space="preserve">     Inde</t>
  </si>
  <si>
    <t>Afrique</t>
  </si>
  <si>
    <t>Amérique latine &amp; Caraïbes</t>
  </si>
  <si>
    <t>Amérique du Nord</t>
  </si>
  <si>
    <t>Europe</t>
  </si>
  <si>
    <t>TOTAL</t>
  </si>
  <si>
    <t>Remarques : Tous les chiffres relatifs aux terres agricoles ont été obtenus à partir de FAOSTAT (http://faostat3.fao.org/faostat-gateway/go/to/homeE)</t>
  </si>
  <si>
    <t>AFRIQUE</t>
  </si>
  <si>
    <t>Pays</t>
  </si>
  <si>
    <t>Critères des petites exploitations</t>
  </si>
  <si>
    <t>Coefficient de Gini le plus récent relatif à la répartition et à la tendance* agricole</t>
  </si>
  <si>
    <t>Sources</t>
  </si>
  <si>
    <t>Algérie</t>
  </si>
  <si>
    <t>&lt; 10 ha</t>
  </si>
  <si>
    <t>↑ 0.65</t>
  </si>
  <si>
    <t>Algérie - Recensement agricole 2001 - Notes explicatives</t>
  </si>
  <si>
    <t>Angola</t>
  </si>
  <si>
    <t>subsistance</t>
  </si>
  <si>
    <t>Basé sur les travaux de Jon Unruh de McGill University et les chiffres pour l’Angola du site Internet de Indicateurs économiques/Trading Economics (http://www.tradingeconomics.com/angola/agricultural-land-sq-km-wb-data.html). En janvier 2011, la population rurale était de 9,6 millions de personnes ; 80 % étaient des exploitants de subsistance, soit environ 1,5 million de familles. Avec une moyenne de 0,75 ha/famille, on relevait donc 1,15 million ha. USAID indique 0,5 ha et Unruh indique 1 ha par famille.</t>
  </si>
  <si>
    <t>Bénin</t>
  </si>
  <si>
    <t>FIDA. République du Bénin. Programme d'options stratégiques pour le pays. (EB 2011/103/R.9)</t>
  </si>
  <si>
    <t>Botswana</t>
  </si>
  <si>
    <t>traditionnels</t>
  </si>
  <si>
    <t>Enquêtes agricoles annuelles 2009 et 2010 : résultats préliminaires</t>
  </si>
  <si>
    <t>Burkina Faso</t>
  </si>
  <si>
    <t>&lt; 5 ha</t>
  </si>
  <si>
    <t>Enquête nationale de statistiques agricoles, 1993</t>
  </si>
  <si>
    <t>Burundi</t>
  </si>
  <si>
    <t>&lt; 1,5 ha</t>
  </si>
  <si>
    <t>Martin Adams et John Howell. Redistributive land reform in Southern Africa</t>
  </si>
  <si>
    <t>Cap-Vert</t>
  </si>
  <si>
    <t>&lt; 1 ha</t>
  </si>
  <si>
    <t>Cap-Vert - Recensement agricole 2004 - Principaux résultats, dans FAO, recensement mondial de l’agriculture 2000</t>
  </si>
  <si>
    <t>Congo</t>
  </si>
  <si>
    <t>FIDA. Programme d’options stratégiques pour le pays. EB 2009/98/R.20</t>
  </si>
  <si>
    <t>Congo (RD)</t>
  </si>
  <si>
    <t>Congo (Rép. dém. du) Recensement agricole 1990</t>
  </si>
  <si>
    <t>Égypte</t>
  </si>
  <si>
    <t>&lt; 2.1 ha</t>
  </si>
  <si>
    <t>↑ 0.69</t>
  </si>
  <si>
    <t>Égypte - Recensement agricole 1999/2000 - Principaux résultats dans FAO, recensement mondial de l'agriculture 2000</t>
  </si>
  <si>
    <t>Éthiopie</t>
  </si>
  <si>
    <t>&lt; 2ha</t>
  </si>
  <si>
    <t>↑ 0.47</t>
  </si>
  <si>
    <t>Statistiques nationales de l'Éthiopie (extrait), 2003-2011</t>
  </si>
  <si>
    <t>Ghana</t>
  </si>
  <si>
    <t>Agriculture in Ghana. Facts and Figures 2010. Ministère de l’Alimentation et de l’Agriculture, et terres cultivées sur des exploitations de petite échelle, 1998-2002, Ghana Nsem, à l’adresse http://www.ghanansem.org/index.php?option=com_content&amp;task=view&amp;id=32&amp;Itemid=73#vstatics_14</t>
  </si>
  <si>
    <t>Guinée</t>
  </si>
  <si>
    <t>↓ 0.53</t>
  </si>
  <si>
    <t>Guinée, Recensement national de l'agriculture 2000-2001</t>
  </si>
  <si>
    <t>Guinée-Bissau</t>
  </si>
  <si>
    <t>0.62</t>
  </si>
  <si>
    <t>Guinée-Bissau Recensement de l’agriculture 1988 – Principaux résultats dans FAO, recensement mondial de l'agriculture</t>
  </si>
  <si>
    <t>Côte d'Ivoire</t>
  </si>
  <si>
    <t>http://researchguides.library.wisc.edu/content.php?pid=24954&amp;sid=180016</t>
  </si>
  <si>
    <t>Kenya</t>
  </si>
  <si>
    <t>A Kenyan experience on R&amp;D efforts linking crop and livestock improvement, NRM and human health. F.K. Kamau. Ministère de l’Agriculture, Nairobi, Kenya</t>
  </si>
  <si>
    <t>Lesotho</t>
  </si>
  <si>
    <t>&lt; 2 ha</t>
  </si>
  <si>
    <t>FIDA. « Enabling poor rural people to overcome poverty in Lesotho » et Lesotho - Recensement agricole 1999/2000 - Principaux résultats</t>
  </si>
  <si>
    <t>Libéria</t>
  </si>
  <si>
    <t>Institutional Aspects of Agricultural Development. 1.2 Pattern of Agricultural Production in Liberia, Frithjof Kuhnen. http://www.professor-frithjof-kuhnen.de/publications/agricultural-development-liberia/1-2.htm</t>
  </si>
  <si>
    <t>Madagascar</t>
  </si>
  <si>
    <t>Recensement de l'agriculture (RA). Campagne agricole 2004-2005. Tome II. Population et exploitations agricoles</t>
  </si>
  <si>
    <t>Malawi</t>
  </si>
  <si>
    <t>FIDA. Enabling poor rural people to overcome poverty in Malawi</t>
  </si>
  <si>
    <t>Mali</t>
  </si>
  <si>
    <t>&lt;10 ha</t>
  </si>
  <si>
    <t>Recensement général de l'agriculture (RGA) 2004-2005. Vol 2</t>
  </si>
  <si>
    <t>Maroc</t>
  </si>
  <si>
    <t>Maroc - Recensement de l'agriculture 1996 - Principaux résultats dans FAO, recensement mondial de l'agriculture 2000</t>
  </si>
  <si>
    <t>Mozambique</t>
  </si>
  <si>
    <t>tels que définis par le gouvernement</t>
  </si>
  <si>
    <t>0.45</t>
  </si>
  <si>
    <t>Censo agropecuario 2009 – 2010: Resultados definitivos – Moçambique and Cynthia Donovan and Higino Marrule. Petits exploitants dans la croissance agricole au Mozambique</t>
  </si>
  <si>
    <t>Namibie</t>
  </si>
  <si>
    <t>&lt; 4 ha</t>
  </si>
  <si>
    <t>Namibie - Enquête agricole annuelle 1996/97 - Principaux résultats dans FAO, recensement mondial de l'agriculture 2000</t>
  </si>
  <si>
    <t>Niger</t>
  </si>
  <si>
    <t>gestion familiale</t>
  </si>
  <si>
    <t>Niger. Recensement général de l'agriculture et du cheptel 2005/2007 Vol. III</t>
  </si>
  <si>
    <t>Nigeria</t>
  </si>
  <si>
    <t>Nigeria. National Bureau of Statistics. LSMS Integrated Surveys on Agriculture. General Household Survey Panel. 2010/2011</t>
  </si>
  <si>
    <t>REUNION</t>
  </si>
  <si>
    <t>Réunion - Recensement agricole de 2000 - Principaux résultats dans FAO, recensement mondial de l'agriculture 2000</t>
  </si>
  <si>
    <t>Rwanda</t>
  </si>
  <si>
    <t>↑ 0.52</t>
  </si>
  <si>
    <t>Projections basées sur l’enquête agricole nationale du Rwanda 2008</t>
  </si>
  <si>
    <t>Sénégal</t>
  </si>
  <si>
    <t>Sénégal - Recensement de l'agriculture 1998/99</t>
  </si>
  <si>
    <t>Afrique du Sud</t>
  </si>
  <si>
    <t>Résumé des statistiques agricoles 2012</t>
  </si>
  <si>
    <t>Swaziland</t>
  </si>
  <si>
    <t>0.3</t>
  </si>
  <si>
    <t>http://www.g-fras.org/en/world-wide-extension-study/africa/southern-afrca/swaziland.html et http://www.FIDA.org/evaluation/public_html/eksyst/doc/prj/r121szbe.html</t>
  </si>
  <si>
    <t>Tanzanie</t>
  </si>
  <si>
    <t>0.38</t>
  </si>
  <si>
    <t>Recensement agricole national par échantillons 2007/2008</t>
  </si>
  <si>
    <t>Togo</t>
  </si>
  <si>
    <t>↓ 0.42</t>
  </si>
  <si>
    <t>Togo - Recensement agricole 1996 - Principaux résultats dans FAO, recensement mondial de l'agriculture 2000</t>
  </si>
  <si>
    <t>Tunisie</t>
  </si>
  <si>
    <t>Tunisie - Recensement agricole 2004/05 - Principaux résultats dans FAO, recensement mondial de l'agriculture 2000</t>
  </si>
  <si>
    <t>Ouganda</t>
  </si>
  <si>
    <t>0.59</t>
  </si>
  <si>
    <t>Ouganda - Recensement de l'agriculture 2008-2009</t>
  </si>
  <si>
    <t>Zambie</t>
  </si>
  <si>
    <t>moins de 80 %</t>
  </si>
  <si>
    <t>0.44</t>
  </si>
  <si>
    <t>Recensement agricole de la Zambie 2000 et Food Security Research Project and the Agricultural Consultative Forum, « Access to land in rural Zambia: connecting the policy issues »</t>
  </si>
  <si>
    <t>Zimbabwe</t>
  </si>
  <si>
    <t>Martin Adams and John Howell. Redistributive land reform in Southern Africa and Hans P. Binswanger-Mkhize, Camille Bourguignon, Rogier van den Brink, Editors. Agricultural Land Redistribution. TOWARD GREATER CONSENSUS</t>
  </si>
  <si>
    <t>Sous-total pour les pays disposant de données complètes</t>
  </si>
  <si>
    <t>Estimation pour les pays disposant de données incomplètes</t>
  </si>
  <si>
    <t>Estimation basée sur la population rurale, et données sur la superficie par ménage fournies par l'UN-Habitat et Perspectives de l'urbanisation mondiale, la Révision de 2011. En outre, nous supposons que le rapport des petites exploitations sur le total des exploitations agricoles est le même que celui du reste de la région.</t>
  </si>
  <si>
    <t>Remarques : Chiffres relatifs aux terres agricoles obtenus à partir de FAOSTAT. Pays aux données incomplètes : Cameroun, Comores, Djibouti, Guinée équatoriale, Érythrée, Gabon, Libye, Mauritanie, Mayotte, République centrafricaine, Sierra Leone, Somalie, Soudan, Sahara occidental, Tchad.</t>
  </si>
  <si>
    <t>* 0 = égalité et 1 = inégalité</t>
  </si>
  <si>
    <t>ASIE ET PACIFIQUE</t>
  </si>
  <si>
    <t>Afghanistan</t>
  </si>
  <si>
    <t>« Agriculture and Food Production in post-war Afghanistan », un rapport sur les enquêtes agricoles d’hiver 2003, d’Hector Maletta et Raphy Favre, FAO</t>
  </si>
  <si>
    <t>Samoa</t>
  </si>
  <si>
    <t>Samoa - Recensement agricole 2003 - Principaux résultats dans FAO, recensement mondiale de l’agriculture 2000</t>
  </si>
  <si>
    <t>Arménie</t>
  </si>
  <si>
    <t>exploitations et potagers paysans</t>
  </si>
  <si>
    <t>Service statistique d'Arménie, annuaire 2005</t>
  </si>
  <si>
    <t>Australie</t>
  </si>
  <si>
    <t>&lt; 100,000 AUD</t>
  </si>
  <si>
    <t>Agriculture, élevage, exploitants australiens http://www.abs.gov.au/AUSSTATS/abs@.nsf/Lookup/4102.0Main+Features10Dec+2012#FARMING</t>
  </si>
  <si>
    <t>Azerbaïdjan</t>
  </si>
  <si>
    <t>paysans, tels que définis par le gouvernment</t>
  </si>
  <si>
    <t>AZERBAÏDJAN, recensement agricole 2004/05 - Principaux résultats dans FAO, recensement mondial de l'agriculture 2000</t>
  </si>
  <si>
    <t>Bangladesh</t>
  </si>
  <si>
    <t>↑ 0.62</t>
  </si>
  <si>
    <t>http://www.moa.gov.bd/statistics/Table11.02_Census.htm 88% (ou 25,35 millions) de ménages sont ruraux : 3,26 millions de ménages sont totalement sans-terre ; 8 millions sont locataires et 14,39 millions détiennent plus de 0,05 acre</t>
  </si>
  <si>
    <t>Birmanie</t>
  </si>
  <si>
    <t>↑ 0.77</t>
  </si>
  <si>
    <t>MYANMAR - Recensement agricole 2003 - Principaux résultats dans FAO, recensement mondial de l'agriculture 2000</t>
  </si>
  <si>
    <t>Cambodge</t>
  </si>
  <si>
    <t>&lt;2 ha</t>
  </si>
  <si>
    <t>Enquête socioéconomique Cambodge 2012</t>
  </si>
  <si>
    <t>Chine</t>
  </si>
  <si>
    <t>exploitations de gestion familiale</t>
  </si>
  <si>
    <t>↑ 0.49</t>
  </si>
  <si>
    <t>2006, http://www.stats.gov.cn/was40/reldetail.jsp?docid=402464772 83% moins de 0,6 ha dans le recensement de 1997</t>
  </si>
  <si>
    <t>Îles Cook</t>
  </si>
  <si>
    <t>Îles Cook - Recensement agricole de 2000 - Principaux résultats dans FAO, recensement mondial de l'agriculture 2000</t>
  </si>
  <si>
    <t>Inde</t>
  </si>
  <si>
    <t>Base de données de recensement agricole. http://agcensus.dacnet.nic.in/nationalT1sizeclass.aspx</t>
  </si>
  <si>
    <t>Indonésie</t>
  </si>
  <si>
    <t>http://agcensus.dacnet.nic.in/nationalT1sizeclass.aspx</t>
  </si>
  <si>
    <t>Iran</t>
  </si>
  <si>
    <t>Iran, République islamique d’ - Recensement agricole 2003 - Principaux résultats dans FAO, recensement mondial de l'agriculture 2000</t>
  </si>
  <si>
    <t>Japon</t>
  </si>
  <si>
    <t>Annuaire statistique du Japon. Chapitre 7 Agriculture, forêts et pêches 2014. http://www.stat.go.jp/English/Data/nenkan/1431-07.htm</t>
  </si>
  <si>
    <t>Jordanie</t>
  </si>
  <si>
    <t>Recensement agricole 2007. Résultats généraux</t>
  </si>
  <si>
    <t>Kazakstan</t>
  </si>
  <si>
    <t>exploitations familiales individuelles</t>
  </si>
  <si>
    <t>Annuaire statistique « Kazakhstan en 2009 », Agence chargée des statistiques, République du Kazakstan.</t>
  </si>
  <si>
    <t>Kirghizistan</t>
  </si>
  <si>
    <t>2002 FAO, recensement mondial de l'agriculture 2000</t>
  </si>
  <si>
    <t>Laos</t>
  </si>
  <si>
    <t>1998/1999 FAO, recensement mondial de l'agriculture 2000</t>
  </si>
  <si>
    <t>Liban</t>
  </si>
  <si>
    <t>1998/99 FAO, recensement mondial de l'agriculture 2000</t>
  </si>
  <si>
    <t>Malaisie</t>
  </si>
  <si>
    <t>Malaisie - Recensement agricole 2005 - Principaux résultats et rapport sur le recensement des établissements agricoles</t>
  </si>
  <si>
    <t>Népal</t>
  </si>
  <si>
    <t>Népal - Recensement agricole 2002 - Principaux résultats dans FAO, recensement mondial de l'agriculture 2000</t>
  </si>
  <si>
    <t>Nouvelle-Zélande</t>
  </si>
  <si>
    <t>&lt; 100 ha</t>
  </si>
  <si>
    <t>Nouvelle-Zélande Recensement agricole 2007</t>
  </si>
  <si>
    <t>Pakistan</t>
  </si>
  <si>
    <t>↑ 0.60</t>
  </si>
  <si>
    <t>Recensement agricole 2010</t>
  </si>
  <si>
    <t>Philippines</t>
  </si>
  <si>
    <t>&lt; 3 ha</t>
  </si>
  <si>
    <t>↓ 0.55</t>
  </si>
  <si>
    <t>Philippines - Recensement agricole 2002 - Principaux résultats dans FAO, recensement mondial de l'agriculture 2000</t>
  </si>
  <si>
    <t>Qatar</t>
  </si>
  <si>
    <t>Qatar - Recensement agricole 2000/01 - Principaux résultats dans FAO, recensement mondial de l'agriculture 2000</t>
  </si>
  <si>
    <t>Corée du Sud</t>
  </si>
  <si>
    <t>http://kostat.go.kr/portal/english/news/1/10/1/index.board</t>
  </si>
  <si>
    <t>Sri Lanka</t>
  </si>
  <si>
    <t>&lt; 8 ha</t>
  </si>
  <si>
    <t>Sri Lanka - Recensement agricole 2002 (secteur des petites exploitations) - Principaux résultats et tableau n° 1 : Importance dans l'agriculture par secteur</t>
  </si>
  <si>
    <t>Tadjikistan</t>
  </si>
  <si>
    <t>The Economic Effects of Land Reform dans Economic Yearbook of Tajikistan d’après wikipedia http://en.wikipedia.org/wiki/Agriculture_in_Tajikistan#cite_note-agtaj-4</t>
  </si>
  <si>
    <t>Thaïlande</t>
  </si>
  <si>
    <t>&lt; 3.2 ha</t>
  </si>
  <si>
    <t>Thaïlande - Recensement agricole 2003 - Principaux résultats dans FAO, recensement mondial de l'agriculture 2000</t>
  </si>
  <si>
    <t>Turkménistan</t>
  </si>
  <si>
    <t>New Contract Arrangements in Turkman Agriculture: Impacts on Productivity and Rural Incomes</t>
  </si>
  <si>
    <t>Ouzbékistan</t>
  </si>
  <si>
    <t>Selon les chiffres fournis par la FAO, Abdullaev et al. Djalalov et al.</t>
  </si>
  <si>
    <t>Viet Nam</t>
  </si>
  <si>
    <t>Viet Nam - Recensement agricole 2001 - Principaux résultats dans FAO, recensement mondial de l'agriculture 2000</t>
  </si>
  <si>
    <t>Yémen</t>
  </si>
  <si>
    <t>Yémen - Recensement agricole 2003 - Principaux résultats dans, recensement mondial de l'agriculture 2000</t>
  </si>
  <si>
    <t>Estimation basée sur la population rurale et données sur la superficie par ménage fournies par l'UN-Habitat et Perspectives de l'urbanisation mondiale, la Révision de 2011. En outre, nous supposons que le rapport des petites exploitations sur le total des exploitations agricoles soit le même que celui du reste de la région.</t>
  </si>
  <si>
    <t>Remarques : Chiffres relatifs aux terres agricoles obtenus à partir de FAOSTAT. Pays disposant de données incomplètes : Arabie saoudite, Bahreïn, Bhoutan, Brunei, Corée du Nord, Émirats Arabes Unis, Fidji, Guam, îles Salomon, Irak, Koweït, Micronésie, Moldavie, Mongolie, Nouvelle-Calédonie, Oman, Papouasie Nouvelle-Guinée, Singapour, Syrie, Taïwan, Timor-Leste.</t>
  </si>
  <si>
    <t>AMÉRIQUE LATINE &amp; CARAÏBES</t>
  </si>
  <si>
    <t>Argentine</t>
  </si>
  <si>
    <t>&lt; 200 ha</t>
  </si>
  <si>
    <t>↑ 0.83</t>
  </si>
  <si>
    <t>INDEC Censo Nacional Agropecuario 2008</t>
  </si>
  <si>
    <t>Barbade</t>
  </si>
  <si>
    <t>↑ 0.94</t>
  </si>
  <si>
    <t>Barbade - Recensement agricole 1989 – Principaux résultats</t>
  </si>
  <si>
    <t>Bolivie</t>
  </si>
  <si>
    <t>&lt; 10 ha ou collectif</t>
  </si>
  <si>
    <t>Miguel Morales (coordinateur) Hablemos de tierras. Minifundio, gestión territorial, bosques e impuesto agrario en Bolivia</t>
  </si>
  <si>
    <t>Brésil</t>
  </si>
  <si>
    <t>loi 11326</t>
  </si>
  <si>
    <t>↑ 0.86</t>
  </si>
  <si>
    <t>IBGE Censo Agropecuario 2006</t>
  </si>
  <si>
    <t>Chili</t>
  </si>
  <si>
    <t>&lt; 20 ha</t>
  </si>
  <si>
    <t>↑ 0.91</t>
  </si>
  <si>
    <t>INE Censo Agropecuario 2007</t>
  </si>
  <si>
    <t>Colombie</t>
  </si>
  <si>
    <t>↑ 0.88</t>
  </si>
  <si>
    <t>Colombie - Recensement agricole 2001 - Principaux résultats</t>
  </si>
  <si>
    <t>Costa Rica</t>
  </si>
  <si>
    <t>Secretaría Ejecutiva de Planificación Sectoriañ Agropecuaria y de Recursos Naturales Renovables Información Básica del Sector Agropecuario de Costa Rica. 1989</t>
  </si>
  <si>
    <t>Cuba</t>
  </si>
  <si>
    <r>
      <rPr>
        <sz val="10"/>
        <rFont val="Arial"/>
        <family val="2"/>
      </rPr>
      <t>B. Machin</t>
    </r>
    <r>
      <rPr>
        <b/>
        <i/>
        <sz val="10"/>
        <rFont val="Arial"/>
        <family val="2"/>
      </rPr>
      <t xml:space="preserve"> et al. </t>
    </r>
    <r>
      <rPr>
        <b/>
        <sz val="10"/>
        <rFont val="Arial"/>
        <family val="2"/>
      </rPr>
      <t>Revolución AgroecológicaB. Machin</t>
    </r>
    <r>
      <rPr>
        <b/>
        <i/>
        <sz val="10"/>
        <rFont val="Arial"/>
        <family val="2"/>
      </rPr>
      <t xml:space="preserve"> et al. </t>
    </r>
    <r>
      <rPr>
        <b/>
        <sz val="10"/>
        <rFont val="Arial"/>
        <family val="2"/>
      </rPr>
      <t>Revolución Agroecológica</t>
    </r>
  </si>
  <si>
    <t>Équateur</t>
  </si>
  <si>
    <t>↓ 0.8</t>
  </si>
  <si>
    <t>Équateur - Recensement agricole 1999/2000 - Principaux résultats dans FAO, recensement mondial de l’agriculture 2000</t>
  </si>
  <si>
    <t>El Salvador</t>
  </si>
  <si>
    <t>Censo Nacional Agropecuario 2007-2008</t>
  </si>
  <si>
    <t>Guatemala</t>
  </si>
  <si>
    <t>&lt; 3,5 ha</t>
  </si>
  <si>
    <t>→ 0.84</t>
  </si>
  <si>
    <t>Censo Nacional Agropecuario 2003</t>
  </si>
  <si>
    <t>Guyane</t>
  </si>
  <si>
    <t>P. Williams et L. Johnson-Bhola. El caso de Guyana, dans une étude commandée par la FAO sur l’accaparement des terres en Amérique latine</t>
  </si>
  <si>
    <t>Haïti</t>
  </si>
  <si>
    <t>&lt;1.8 ha</t>
  </si>
  <si>
    <t>Haïti Plan d'investissement pour la croissance du secteur agricole. Annexe 12 : Accès à la terre et sécurité de la propriété foncière ; Enquête sur les conditions de vie en Haïti. Vol II. 2001</t>
  </si>
  <si>
    <t>Honduras</t>
  </si>
  <si>
    <t>Réforme agraire au Honduras. FIAN-Via Campesina, mai 2000, et Censo Agropecuario 1993</t>
  </si>
  <si>
    <t>Jamaïque</t>
  </si>
  <si>
    <t>Jamaïque - Recensement agricole 2007</t>
  </si>
  <si>
    <t>Mexique</t>
  </si>
  <si>
    <t>Ejidos (propriétés collectives) et communautés autochtones</t>
  </si>
  <si>
    <t>Mexique. Censo Agrícola, Ganadero y Forestal 2007 ; Censo Ejidal 2007</t>
  </si>
  <si>
    <t>Nicaragua</t>
  </si>
  <si>
    <t>&lt; 35 ha</t>
  </si>
  <si>
    <t>Censo Nacional Agropecuario 2012</t>
  </si>
  <si>
    <t>Panama</t>
  </si>
  <si>
    <t>&lt; 2 ha et collectif</t>
  </si>
  <si>
    <t>Panama. Censo Nacional Agropecuario 2011</t>
  </si>
  <si>
    <t>Paraguay</t>
  </si>
  <si>
    <t>Censo Agropecuario Nacional 2008</t>
  </si>
  <si>
    <t>Pérou</t>
  </si>
  <si>
    <t>Pérou. Censo Nacional agropecuario 2012</t>
  </si>
  <si>
    <t>Porto Rico</t>
  </si>
  <si>
    <t>&lt; 19,7 ha</t>
  </si>
  <si>
    <t>Porto Rico. Censo Agrícola 2007</t>
  </si>
  <si>
    <t>Uruguay</t>
  </si>
  <si>
    <t>http://www.ine.gub.uy/biblioteca/uruguayencifras2013/capitulos/Agropecuario.pdf</t>
  </si>
  <si>
    <t>Venezuela</t>
  </si>
  <si>
    <t>Venezuela. Censo Agrícola Nacional 2007-2008</t>
  </si>
  <si>
    <t>Remarques : Chiffres sur les terres agricoles obtenus à partir de FAOSTAT. Pays disposant de données incomplètes : Aruba, Bahamas, Belize, Bermudes, îles Caïmans, Dominique, République dominicaine, Guyane française, Grenade, Guadeloupe, Martinique, Suriname</t>
  </si>
  <si>
    <t>AMÉRIQUE DU NORD</t>
  </si>
  <si>
    <t>Canada</t>
  </si>
  <si>
    <t>&lt; 162 ha</t>
  </si>
  <si>
    <t>↑ 0.64</t>
  </si>
  <si>
    <t>Statistique Canada. Recensement agricole 2006</t>
  </si>
  <si>
    <t>États-Unis</t>
  </si>
  <si>
    <t>&lt; 50,000 USD de chiffre d'affaire annuel</t>
  </si>
  <si>
    <t>USDA. Agricultural Census 2007</t>
  </si>
  <si>
    <t>Remarques : Chiffres relatifs aux terres agricoles obtenus à partir de FAOSTAT</t>
  </si>
  <si>
    <t>EUROPE</t>
  </si>
  <si>
    <t>Albanie</t>
  </si>
  <si>
    <t>Recensement agricole 2012, résultats préliminaires et Agriculture albanaise, fiche pays 2011</t>
  </si>
  <si>
    <t>Autriche</t>
  </si>
  <si>
    <t>&lt; 8 ESU</t>
  </si>
  <si>
    <t>↓ 0.56</t>
  </si>
  <si>
    <t>Enquête européenne sur la structure des exploitations agricoles 2007</t>
  </si>
  <si>
    <t>Bélarus</t>
  </si>
  <si>
    <t>Agriculture de la République du Bélarus, 2011. Comité national de la statistique de la République du Bélarus. http://belstat.gov.by/homep/en/publications/agro/2011/main.php</t>
  </si>
  <si>
    <t>Belgique</t>
  </si>
  <si>
    <t>&lt; 16 ESU</t>
  </si>
  <si>
    <t>→ 0.56</t>
  </si>
  <si>
    <t>Bosnie-Herzégovine</t>
  </si>
  <si>
    <t>Projections basées sur les chiffres fournis par : Mateo Vittuari, Agriculture et zones rurales dans les Balkans occidentaux : statut actualisé ; S. Alibegovic-Grbic, profil national des ressources pastorales et fourragères. Bosnie-Herzégovine</t>
  </si>
  <si>
    <t>Bulgarie</t>
  </si>
  <si>
    <t>&lt; 1 EDU</t>
  </si>
  <si>
    <t>Croatia</t>
  </si>
  <si>
    <t>&lt; 8 EDU</t>
  </si>
  <si>
    <t>Chypre</t>
  </si>
  <si>
    <t>↑ 0.63</t>
  </si>
  <si>
    <t>Rép. tchèque</t>
  </si>
  <si>
    <t>Danemark</t>
  </si>
  <si>
    <t>↑ 0.51</t>
  </si>
  <si>
    <t>Estonie</t>
  </si>
  <si>
    <t>Finlande</t>
  </si>
  <si>
    <t>↑ 0.27</t>
  </si>
  <si>
    <t>France</t>
  </si>
  <si>
    <t>↑ 0.58</t>
  </si>
  <si>
    <t>Géorgie</t>
  </si>
  <si>
    <t>Géorgie - Recensement agricole 2003/04 - Principaux résultats dans FAO, recensement mondial de l'agriculture 2000</t>
  </si>
  <si>
    <t>Allemagne</t>
  </si>
  <si>
    <t>&lt; 16 EDU</t>
  </si>
  <si>
    <t>↓ 0.63</t>
  </si>
  <si>
    <t>Grèce</t>
  </si>
  <si>
    <t>Hongrie</t>
  </si>
  <si>
    <t>Irlande</t>
  </si>
  <si>
    <t>↓ 0.44</t>
  </si>
  <si>
    <t>Italie</t>
  </si>
  <si>
    <t>↑ 0.80</t>
  </si>
  <si>
    <t>Lettonie</t>
  </si>
  <si>
    <t>Lituanie</t>
  </si>
  <si>
    <t>Luxembourg</t>
  </si>
  <si>
    <t>↑ 0.50</t>
  </si>
  <si>
    <t>Macédoine</t>
  </si>
  <si>
    <t>Malte</t>
  </si>
  <si>
    <t>Monténégro</t>
  </si>
  <si>
    <t>exploitations familiales</t>
  </si>
  <si>
    <t>Monténégro. Recensement agricole 2010</t>
  </si>
  <si>
    <t>Pays-Bas</t>
  </si>
  <si>
    <t>↑ 0.57</t>
  </si>
  <si>
    <t>Norvège</t>
  </si>
  <si>
    <t>↓ 0.18</t>
  </si>
  <si>
    <t>Pologne</t>
  </si>
  <si>
    <t>Portugal</t>
  </si>
  <si>
    <t>↓ 0.75</t>
  </si>
  <si>
    <t>Roumanie</t>
  </si>
  <si>
    <t>Russie</t>
  </si>
  <si>
    <t>exploitations paysannes individuelles</t>
  </si>
  <si>
    <t>Russie en chiffres 2011. Service statistique des États fédéraux de la Fédération de Russie http://www.gks.ru/bgd/regl/b11_12/Main.htm</t>
  </si>
  <si>
    <t>Serbie</t>
  </si>
  <si>
    <r>
      <rPr>
        <sz val="10"/>
        <rFont val="Arial"/>
        <family val="2"/>
      </rPr>
      <t xml:space="preserve">Arcotrass GmbH </t>
    </r>
    <r>
      <rPr>
        <b/>
        <i/>
        <sz val="10"/>
        <rFont val="Arial"/>
        <family val="2"/>
      </rPr>
      <t>et al.</t>
    </r>
    <r>
      <rPr>
        <b/>
        <sz val="10"/>
        <rFont val="Arial"/>
        <family val="2"/>
      </rPr>
      <t xml:space="preserve"> Country report: Serbia. Étude commandée par la Commission européenne</t>
    </r>
  </si>
  <si>
    <t>Slovaquie</t>
  </si>
  <si>
    <t>Slovénie</t>
  </si>
  <si>
    <t>Espagne</t>
  </si>
  <si>
    <t>Suède</t>
  </si>
  <si>
    <t>Suisse</t>
  </si>
  <si>
    <t>Agriculture : indicateurs 2012, à l’adresse http://www.bfs.admin.ch/bfs/portal/fr/index/themen/07/03/blank/ind24.indicator.240201.2402.html et STAT-TAB : banque de données statistiques interactive, à l’adresse http://www.pxweb.bfs.admin.ch/Dialog/Saveshow.asp</t>
  </si>
  <si>
    <t>Turquie</t>
  </si>
  <si>
    <t>FAO 2001, recensement mondial de l’agriculture 2000</t>
  </si>
  <si>
    <t>Royaume-Uni</t>
  </si>
  <si>
    <t>http://epp.eurostat.ec.europa.eu/statistics_explained/index.php/Farm_structure_in_the_United_Kingdom</t>
  </si>
  <si>
    <t>Ukraine</t>
  </si>
  <si>
    <t>Annuaire statistique 2010 de l’agriculture d'Ukraine. http://www.ukrstat.gov.ua/</t>
  </si>
  <si>
    <t>Estimation basée sur la population rurale et données sur la superficie par ménage fournies par l'UN-Habitat et Perspectives de l'urbanisation mondiale, la Révision de 2011. En outre, nous supposons que le rapport des petites exploitations sur le total des exploitations agricoles est le même que celui du reste de la région.</t>
  </si>
  <si>
    <t>Remarques : Chiffres relatifs aux terres agricoles obtenus à partir de FAOSTAT. Pays disposant de données incomplètes : Andorre, Groenland, Islande, Moldavie. UDE est l’acronyme d’« unité de dimension européenne ». Elle représente une marge brute standard de 1 200 euros pour exprimer la dimension économique d'une entreprise ou d’une exploitation agricole.</t>
  </si>
  <si>
    <t>COEFFICIENT DE GINI POUR LES TERRES AGRICOLES</t>
  </si>
  <si>
    <t>Année</t>
  </si>
  <si>
    <t>Coefficient de Gini pour les terres agricoles</t>
  </si>
  <si>
    <t>Sources version longue</t>
  </si>
  <si>
    <t>0,84</t>
  </si>
  <si>
    <t>FAO 2010</t>
  </si>
  <si>
    <t>FAO, « Coefficient de Gini pour la consommation alimentaire, les revenus et la répartition des terres », 2010, http://tinyurl.com/kaaceax</t>
  </si>
  <si>
    <t>0,6</t>
  </si>
  <si>
    <t>Frankema 2006</t>
  </si>
  <si>
    <t>E.H.P. Frankema, « The Colonial Origins of Inequality: The Causes and Consequences of Land Distribution », juin 2006, http://www.econstor.eu/bitstream/10419/27410/1/504473565.PDF</t>
  </si>
  <si>
    <t>0,64</t>
  </si>
  <si>
    <t>0,65</t>
  </si>
  <si>
    <t>Anríquez et Bonomi 2008</t>
  </si>
  <si>
    <t>Gustavo Anríquez et Genny Bonomi, « Long-Term Farming and Rural Demographic Trends », 2008, http://siteresources.worldbank.org/INTWDR2008/Resources/2795087-1191427986785/AnriquezG&amp;BonomiG_Long-termFarming&amp;RuralDemogTrends.pdf</t>
  </si>
  <si>
    <t>0,67</t>
  </si>
  <si>
    <t>FAO 1990</t>
  </si>
  <si>
    <t>FAO. Nombre et superficie des exploitations, et coefficient de Gini de la concentration : série de recensements agricoles de 1990</t>
  </si>
  <si>
    <t>0,8</t>
  </si>
  <si>
    <t>0,81</t>
  </si>
  <si>
    <t>0,83</t>
  </si>
  <si>
    <t>0,73</t>
  </si>
  <si>
    <t>0,68</t>
  </si>
  <si>
    <t>0,82</t>
  </si>
  <si>
    <t>0,61</t>
  </si>
  <si>
    <t>0,59</t>
  </si>
  <si>
    <t>Bahamas</t>
  </si>
  <si>
    <t>0,87</t>
  </si>
  <si>
    <t>1991-2000</t>
  </si>
  <si>
    <t>FIDA 2001</t>
  </si>
  <si>
    <t>FIDA, Rapport 2001 sur la pauvreté rurale « Comment mettre fin à la pauvreté rurale », chapitre 3. Pauvreté rurale et ressources http://www.ifad.org/poverty/french/chpro.pdf</t>
  </si>
  <si>
    <t>0,42</t>
  </si>
  <si>
    <t>0,43</t>
  </si>
  <si>
    <t>FIDA 2010</t>
  </si>
  <si>
    <t>Ganesh Thapa, « Smallholder or Family Farming in Transforming Economies of Asia and Latin America: Challenges, and Opportunities », FIDA, 2010, http://www.rimisp.org/wp-content/uploads/2010/05/PPT-Experiences-Thapa-Smallholders-family-farming-1.2.pdf</t>
  </si>
  <si>
    <t>0,48</t>
  </si>
  <si>
    <t>0,62</t>
  </si>
  <si>
    <t>?</t>
  </si>
  <si>
    <t>0,7</t>
  </si>
  <si>
    <t>Banque mondiale 2009</t>
  </si>
  <si>
    <t>Hans P. Binswanger-Mkhize, Camille Bourguignon, Rogier van den Brink, (rédacteurs), « Agricultural Land Redistribution: Toward Greater Consensus », Banque mondiale, 2009, http://hdl.handle.net/10986/2653</t>
  </si>
  <si>
    <t>Bangladesh *</t>
  </si>
  <si>
    <t>0,54</t>
  </si>
  <si>
    <t>0,85</t>
  </si>
  <si>
    <t>0,94</t>
  </si>
  <si>
    <t>0,76</t>
  </si>
  <si>
    <t>0,58</t>
  </si>
  <si>
    <t>0,56</t>
  </si>
  <si>
    <t>Belize</t>
  </si>
  <si>
    <t>FAO 2010 a</t>
  </si>
  <si>
    <t>Fabrice Edouard , « Gobernanza en la tenencia de la tierra y recursos naturales en America Central », FAO, 2010. http://www.fao.org/docrep/013/al934s/al934s00.pdf</t>
  </si>
  <si>
    <t>0,39</t>
  </si>
  <si>
    <t>0,41</t>
  </si>
  <si>
    <t>0,44</t>
  </si>
  <si>
    <t>Botswana *</t>
  </si>
  <si>
    <t>0,78</t>
  </si>
  <si>
    <t>0,79</t>
  </si>
  <si>
    <t>0,77</t>
  </si>
  <si>
    <t>Hoffman 2011</t>
  </si>
  <si>
    <t>Distribuição da renda agrícola e sua contribuição para a desigualdade de renda no Brasil . Rodolfo Hoffman. 2011.</t>
  </si>
  <si>
    <t>? ?</t>
  </si>
  <si>
    <t>0,86</t>
  </si>
  <si>
    <t>ILC 2011</t>
  </si>
  <si>
    <t>Elisa Wiener Bravo, « La concentración de la propiedad de la tierra en América Latina: una aproximación a la problemática actual », Coalición para el acceso a la tierra, 2011, http://www.landcoalition.org/sites/default/files/publication/913/LA_Regional_ESP_web_16.03.11.pdf</t>
  </si>
  <si>
    <t>Fin des années 1990</t>
  </si>
  <si>
    <t>Cameroun</t>
  </si>
  <si>
    <t>0,49</t>
  </si>
  <si>
    <t>0,53</t>
  </si>
  <si>
    <t>0,55</t>
  </si>
  <si>
    <t>Rép. centrafricaine</t>
  </si>
  <si>
    <t>0,34</t>
  </si>
  <si>
    <t>Amérique centrale</t>
  </si>
  <si>
    <t>années 1990</t>
  </si>
  <si>
    <t>0,75</t>
  </si>
  <si>
    <t>Eastwood et al. 2004</t>
  </si>
  <si>
    <t>Robert Eastwood, Michael Lipton, Andrew Newell, « Farm Size », University of Sussex. 2004. http://www.sussex.ac.uk/Units/PRU/farm_size.pdf</t>
  </si>
  <si>
    <t>0,92</t>
  </si>
  <si>
    <t>0,91</t>
  </si>
  <si>
    <t>0,5</t>
  </si>
  <si>
    <t>Khan 2001</t>
  </si>
  <si>
    <t>Azizur Rahman Khan. Inequality and poverty in China in the post-reform period: an overview. 2001. http://www.azizkhan.net/ChinaBagchiFest.pdf</t>
  </si>
  <si>
    <t>0,74</t>
  </si>
  <si>
    <t>Rodríguez 2010</t>
  </si>
  <si>
    <t>Diana Jeanneth del Pilar Rodriguez Castillo, « Modelar la Concentración de la Tierra en Colombia Mediante Modelos Econométricos Espaciales », Universidad Nacional de Colombia, 2010 http://www.bdigital.unal.edu.co/2801/1/832174.2010.pdf</t>
  </si>
  <si>
    <t>Ibáñez 2009</t>
  </si>
  <si>
    <t>Ana María Ibáñez , « Concentration of Rural Property in Colombia », Universidad de los Andes - PRIO, http://www.fichl.org/uploads/media/Concentration_of_rural_property__PRIO_Policy_Brief_5_2009.pdf</t>
  </si>
  <si>
    <t>0,88</t>
  </si>
  <si>
    <t>PNUD 2011</t>
  </si>
  <si>
    <t>Programme des Nations Unies pour le développement, « Colombia rurale. Razones para la esperanza ». Rapport national sur le développement humain 2011</t>
  </si>
  <si>
    <t>Congo, Rép. dém.</t>
  </si>
  <si>
    <t>0,37</t>
  </si>
  <si>
    <t>Seligson et Kelley 1986</t>
  </si>
  <si>
    <t>Mitchell A. Seligson et John Kelley, « Tierra y trabajo en Guatemala: La ecuacion desequilibrada », Anuario de Estudios Centroamericanos, Universidad de Costa Rica. http://www.jstor.org/stable/25661895</t>
  </si>
  <si>
    <t>Croatie (Hrvatska)</t>
  </si>
  <si>
    <t>0,63</t>
  </si>
  <si>
    <t>République tchèque</t>
  </si>
  <si>
    <t>0,51</t>
  </si>
  <si>
    <t>Dominique</t>
  </si>
  <si>
    <t>République dominicaine</t>
  </si>
  <si>
    <t>Asie de l'Est</t>
  </si>
  <si>
    <t>Castro 2007</t>
  </si>
  <si>
    <t>Miguel Ángel Castro, « La distribución de la riqueza en el Ecuador », Observatorio de la Economía Latinoamericana, 2007 http://www.eumed.net/cursecon/ecolat/ec/2007/mac.pdf</t>
  </si>
  <si>
    <t>0,71</t>
  </si>
  <si>
    <t>1998 Martínez</t>
  </si>
  <si>
    <t>Luciano Martínez V., « Comunidades y tierra en el Ecuador », FLACSO, 1998 www.flacso.org.ec/docs/lm_comunidades.pdf</t>
  </si>
  <si>
    <t>0,47</t>
  </si>
  <si>
    <t>0,69</t>
  </si>
  <si>
    <t>0,38</t>
  </si>
  <si>
    <t>2000?</t>
  </si>
  <si>
    <t>Fidji</t>
  </si>
  <si>
    <t>0,26</t>
  </si>
  <si>
    <t>0,27</t>
  </si>
  <si>
    <t>Guyane française</t>
  </si>
  <si>
    <t>0,66</t>
  </si>
  <si>
    <t>Polynésie française</t>
  </si>
  <si>
    <t>0,57</t>
  </si>
  <si>
    <t>Grenade</t>
  </si>
  <si>
    <t>0,93</t>
  </si>
  <si>
    <t>Guadeloupe</t>
  </si>
  <si>
    <t>FIDA 2004</t>
  </si>
  <si>
    <t>FIDA, Rapport et recommandation du Président au Conseil d’administration concernant une proposition de prêt à la République du Guatemala pour le programme national de développement rural : régions centrale et orientale, 2004, http://www.ifad.org/gbdocs/eb/83/f/EB-2004-83-R-31-Rev-1.pdf</t>
  </si>
  <si>
    <t>0,45</t>
  </si>
  <si>
    <t>Guinée *</t>
  </si>
  <si>
    <t>Howard-Borjas 1995</t>
  </si>
  <si>
    <t>Patricia Howard-Borjas, « Cattle and crisis: The genesis of unsustainable development in Central America », http://www.fao.org/docrep/v9828t/v9828t10.htm</t>
  </si>
  <si>
    <t>0,46</t>
  </si>
  <si>
    <t>Jayne et al. 2003</t>
  </si>
  <si>
    <t>T.S. Jayne et al., « Smallholder income and land distribution in Africa: implications for poverty reduction strategies » Food Policy, https://www.msu.edu/~chapotoa/Land%20Paper.pdf</t>
  </si>
  <si>
    <t>Corée</t>
  </si>
  <si>
    <t>0,9</t>
  </si>
  <si>
    <t>Amérique Latine</t>
  </si>
  <si>
    <t>LA FAO 2004</t>
  </si>
  <si>
    <t>FAO. « The Continuing Need for Land Reform: making the case for civil society ». Concept Paper, Volume 1. Land Tenure Series.</t>
  </si>
  <si>
    <t>1989-90</t>
  </si>
  <si>
    <t>Libye</t>
  </si>
  <si>
    <t>0,33</t>
  </si>
  <si>
    <t>0,52</t>
  </si>
  <si>
    <t>Malawi *</t>
  </si>
  <si>
    <t>Martinique</t>
  </si>
  <si>
    <t>2006 Banque mondiale</t>
  </si>
  <si>
    <t>Banque mondiale, « Rapport sur le développement dans le monde 2006 », http://www-wds.worldbank.org/external/default/WDSContentServer/WDSP/IB/2005/09/28/000012009_20050928151220/Rendered/PDF/335910rev0FRENCH0WDR20060overview.pdf</t>
  </si>
  <si>
    <t>Myanmar</t>
  </si>
  <si>
    <t>0,36</t>
  </si>
  <si>
    <t>Thapa et Chheltry 1997</t>
  </si>
  <si>
    <t>Shyam Thapa, Devendra Chheltry. « Inequality of land holding in Nepal: some policy issues », 1997, http://pustakalaya.org/eserv.php?pid=Pustakalaya:5110&amp;dsID=CNAS2054BS_ContributionsToNepaleseStudiesVol24-02.pdf</t>
  </si>
  <si>
    <t>0,72</t>
  </si>
  <si>
    <t>Acevedo 2003</t>
  </si>
  <si>
    <t>A.J. Acevedo Vogl, « Impactos potenciales del tratado de libre comercio Centro América-Estados Unidos en el sector agrícola y la pobreza rural de Nicaragua », Revista Futuros, http://www.revistafuturos.info/download/down4/impactos-potenciales.pdf</t>
  </si>
  <si>
    <t>Îles Mariannes du Nord</t>
  </si>
  <si>
    <t>0,18</t>
  </si>
  <si>
    <t>Pakistan *</t>
  </si>
  <si>
    <t>Réunion</t>
  </si>
  <si>
    <t>Sainte-Lucie</t>
  </si>
  <si>
    <t>1960?</t>
  </si>
  <si>
    <t>Amérique du Sud</t>
  </si>
  <si>
    <t>Asie du Sud</t>
  </si>
  <si>
    <t>Asie du sud-est</t>
  </si>
  <si>
    <t>Saint-Vincent-et-les-Grenadines</t>
  </si>
  <si>
    <t>Afrique subsaharienne</t>
  </si>
  <si>
    <t>0,3</t>
  </si>
  <si>
    <t>Unal 2008</t>
  </si>
  <si>
    <t>Fatma Gul Unal, « The impact of land ownership inequality on rural factor markets » (1er janvier 2008). Thèses doctorales électroniques de l’UMass Amherst. Paper AAI3336995. http://scholarworks.umass.edu/dissertations/AAI3336995</t>
  </si>
  <si>
    <t>Îles Vierges des États-UnisÎles Vierges des États-Unis</t>
  </si>
  <si>
    <t>Asie de l'Ouest/Afrique du Nord</t>
  </si>
  <si>
    <r>
      <rPr>
        <sz val="10"/>
        <rFont val="Arial"/>
        <family val="2"/>
      </rPr>
      <t>Eastwood</t>
    </r>
    <r>
      <rPr>
        <sz val="10"/>
        <rFont val="Arial"/>
        <family val="2"/>
      </rPr>
      <t xml:space="preserve"> et al. 2004</t>
    </r>
  </si>
  <si>
    <t>* y compris sans-terre</t>
  </si>
</sst>
</file>

<file path=xl/styles.xml><?xml version="1.0" encoding="utf-8"?>
<styleSheet xmlns="http://schemas.openxmlformats.org/spreadsheetml/2006/main">
  <numFmts count="10">
    <numFmt numFmtId="164" formatCode="General"/>
    <numFmt numFmtId="165" formatCode="0"/>
    <numFmt numFmtId="166" formatCode="#,##0.00;\-#,##0.00"/>
    <numFmt numFmtId="167" formatCode="0.0"/>
    <numFmt numFmtId="168" formatCode="0.0%"/>
    <numFmt numFmtId="169" formatCode="#,##0"/>
    <numFmt numFmtId="170" formatCode="#,##0.0"/>
    <numFmt numFmtId="171" formatCode="#,##0.00"/>
    <numFmt numFmtId="172" formatCode="0.00"/>
    <numFmt numFmtId="173" formatCode="#,###.0"/>
  </numFmts>
  <fonts count="8">
    <font>
      <sz val="10"/>
      <name val="Arial"/>
      <family val="2"/>
    </font>
    <font>
      <b/>
      <sz val="15"/>
      <name val="Arial"/>
      <family val="2"/>
    </font>
    <font>
      <b/>
      <sz val="10"/>
      <name val="Arial"/>
      <family val="2"/>
    </font>
    <font>
      <b/>
      <i/>
      <sz val="10"/>
      <name val="Arial"/>
      <family val="2"/>
    </font>
    <font>
      <i/>
      <sz val="10"/>
      <name val="Arial"/>
      <family val="2"/>
    </font>
    <font>
      <b/>
      <sz val="10"/>
      <color indexed="8"/>
      <name val="Arial"/>
      <family val="2"/>
    </font>
    <font>
      <u val="single"/>
      <sz val="10"/>
      <color indexed="12"/>
      <name val="Arial"/>
      <family val="2"/>
    </font>
    <font>
      <sz val="10"/>
      <color indexed="8"/>
      <name val="Arial"/>
      <family val="2"/>
    </font>
  </fonts>
  <fills count="5">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lignment/>
      <protection/>
    </xf>
    <xf numFmtId="164" fontId="0" fillId="0" borderId="0">
      <alignment/>
      <protection/>
    </xf>
  </cellStyleXfs>
  <cellXfs count="137">
    <xf numFmtId="164" fontId="0" fillId="0" borderId="0" xfId="0" applyAlignment="1">
      <alignment/>
    </xf>
    <xf numFmtId="164" fontId="0" fillId="0" borderId="0" xfId="21" applyFont="1">
      <alignment/>
      <protection/>
    </xf>
    <xf numFmtId="164" fontId="0" fillId="0" borderId="0" xfId="21" applyFont="1" applyFill="1" applyBorder="1">
      <alignment/>
      <protection/>
    </xf>
    <xf numFmtId="164" fontId="1" fillId="0" borderId="1" xfId="21" applyFont="1" applyFill="1" applyBorder="1" applyAlignment="1">
      <alignment horizontal="center" vertical="top" wrapText="1"/>
      <protection/>
    </xf>
    <xf numFmtId="164" fontId="2" fillId="0" borderId="2" xfId="21" applyFont="1" applyFill="1" applyBorder="1" applyAlignment="1">
      <alignment vertical="top" wrapText="1"/>
      <protection/>
    </xf>
    <xf numFmtId="165" fontId="2" fillId="2" borderId="2" xfId="21" applyNumberFormat="1" applyFont="1" applyFill="1" applyBorder="1" applyAlignment="1">
      <alignment horizontal="center" vertical="top" wrapText="1"/>
      <protection/>
    </xf>
    <xf numFmtId="165" fontId="2" fillId="0" borderId="2" xfId="21" applyNumberFormat="1" applyFont="1" applyFill="1" applyBorder="1" applyAlignment="1">
      <alignment horizontal="center" vertical="top" wrapText="1"/>
      <protection/>
    </xf>
    <xf numFmtId="164" fontId="2" fillId="2" borderId="0" xfId="21" applyFont="1" applyFill="1" applyBorder="1" applyAlignment="1">
      <alignment horizontal="center" vertical="top" wrapText="1"/>
      <protection/>
    </xf>
    <xf numFmtId="164" fontId="2" fillId="0" borderId="2" xfId="21" applyFont="1" applyFill="1" applyBorder="1" applyAlignment="1">
      <alignment horizontal="center" vertical="top" wrapText="1"/>
      <protection/>
    </xf>
    <xf numFmtId="166" fontId="2" fillId="2" borderId="2" xfId="21" applyNumberFormat="1" applyFont="1" applyFill="1" applyBorder="1" applyAlignment="1">
      <alignment horizontal="center" vertical="top" wrapText="1"/>
      <protection/>
    </xf>
    <xf numFmtId="164" fontId="2" fillId="0" borderId="0" xfId="21" applyFont="1" applyFill="1" applyBorder="1" applyAlignment="1">
      <alignment vertical="top" wrapText="1"/>
      <protection/>
    </xf>
    <xf numFmtId="164" fontId="2" fillId="0" borderId="0" xfId="21" applyFont="1">
      <alignment/>
      <protection/>
    </xf>
    <xf numFmtId="167" fontId="0" fillId="2" borderId="2" xfId="0" applyNumberFormat="1" applyFont="1" applyFill="1" applyBorder="1" applyAlignment="1">
      <alignment horizontal="right" vertical="center" wrapText="1"/>
    </xf>
    <xf numFmtId="167" fontId="0" fillId="0" borderId="2" xfId="0" applyNumberFormat="1" applyFont="1" applyBorder="1" applyAlignment="1">
      <alignment horizontal="right" vertical="center" wrapText="1"/>
    </xf>
    <xf numFmtId="168" fontId="0" fillId="0" borderId="2" xfId="0" applyNumberFormat="1" applyFont="1" applyFill="1" applyBorder="1" applyAlignment="1">
      <alignment horizontal="center" vertical="center" wrapText="1"/>
    </xf>
    <xf numFmtId="167" fontId="0" fillId="2" borderId="2" xfId="0" applyNumberFormat="1" applyFont="1" applyFill="1" applyBorder="1" applyAlignment="1">
      <alignment horizontal="center" vertical="center" wrapText="1"/>
    </xf>
    <xf numFmtId="164" fontId="3" fillId="0" borderId="2" xfId="21" applyFont="1" applyFill="1" applyBorder="1" applyAlignment="1">
      <alignment horizontal="left" vertical="top" wrapText="1"/>
      <protection/>
    </xf>
    <xf numFmtId="167" fontId="4" fillId="2" borderId="2" xfId="0" applyNumberFormat="1" applyFont="1" applyFill="1" applyBorder="1" applyAlignment="1">
      <alignment horizontal="right" vertical="top" wrapText="1"/>
    </xf>
    <xf numFmtId="167" fontId="4" fillId="0" borderId="2" xfId="0" applyNumberFormat="1" applyFont="1" applyBorder="1" applyAlignment="1">
      <alignment horizontal="right" vertical="top" wrapText="1"/>
    </xf>
    <xf numFmtId="168" fontId="4" fillId="0" borderId="2" xfId="0" applyNumberFormat="1" applyFont="1" applyFill="1" applyBorder="1" applyAlignment="1">
      <alignment horizontal="center" vertical="center" wrapText="1"/>
    </xf>
    <xf numFmtId="167" fontId="4" fillId="2" borderId="2" xfId="0" applyNumberFormat="1" applyFont="1" applyFill="1" applyBorder="1" applyAlignment="1">
      <alignment horizontal="center" vertical="center" wrapText="1"/>
    </xf>
    <xf numFmtId="167" fontId="0" fillId="0" borderId="2" xfId="0" applyNumberFormat="1" applyFont="1" applyFill="1" applyBorder="1" applyAlignment="1">
      <alignment horizontal="right" vertical="center" wrapText="1"/>
    </xf>
    <xf numFmtId="167" fontId="0" fillId="2" borderId="0" xfId="0" applyNumberFormat="1" applyFont="1" applyFill="1" applyAlignment="1">
      <alignment horizontal="right"/>
    </xf>
    <xf numFmtId="164" fontId="2" fillId="0" borderId="2" xfId="21" applyFont="1" applyFill="1" applyBorder="1" applyAlignment="1">
      <alignment horizontal="left" vertical="center" wrapText="1"/>
      <protection/>
    </xf>
    <xf numFmtId="164" fontId="0" fillId="0" borderId="0" xfId="21" applyFont="1" applyFill="1" applyBorder="1" applyAlignment="1">
      <alignment vertical="top" wrapText="1"/>
      <protection/>
    </xf>
    <xf numFmtId="164" fontId="5" fillId="0" borderId="0" xfId="20" applyNumberFormat="1" applyFont="1" applyFill="1" applyBorder="1" applyAlignment="1" applyProtection="1">
      <alignment wrapText="1"/>
      <protection/>
    </xf>
    <xf numFmtId="164" fontId="6" fillId="0" borderId="0" xfId="20" applyNumberFormat="1" applyFont="1" applyFill="1" applyBorder="1" applyAlignment="1" applyProtection="1">
      <alignment wrapText="1"/>
      <protection/>
    </xf>
    <xf numFmtId="164" fontId="6" fillId="0" borderId="0" xfId="20" applyNumberFormat="1" applyFont="1" applyFill="1" applyBorder="1" applyAlignment="1" applyProtection="1">
      <alignment/>
      <protection/>
    </xf>
    <xf numFmtId="164" fontId="2" fillId="2" borderId="2" xfId="21" applyFont="1" applyFill="1" applyBorder="1" applyAlignment="1">
      <alignment horizontal="left" vertical="top" wrapText="1"/>
      <protection/>
    </xf>
    <xf numFmtId="164" fontId="0" fillId="0" borderId="2" xfId="21" applyFont="1" applyFill="1" applyBorder="1" applyAlignment="1">
      <alignment horizontal="center" vertical="top" wrapText="1"/>
      <protection/>
    </xf>
    <xf numFmtId="164" fontId="0" fillId="2" borderId="2" xfId="21" applyFont="1" applyFill="1" applyBorder="1" applyAlignment="1">
      <alignment horizontal="center" vertical="top" wrapText="1"/>
      <protection/>
    </xf>
    <xf numFmtId="164" fontId="0" fillId="0" borderId="0" xfId="21" applyFont="1" applyFill="1" applyBorder="1" applyAlignment="1">
      <alignment horizontal="center" vertical="top" wrapText="1"/>
      <protection/>
    </xf>
    <xf numFmtId="164" fontId="0" fillId="3" borderId="2" xfId="21" applyFont="1" applyFill="1" applyBorder="1" applyAlignment="1">
      <alignment horizontal="center" vertical="top" wrapText="1"/>
      <protection/>
    </xf>
    <xf numFmtId="164" fontId="0" fillId="4" borderId="2" xfId="21" applyFont="1" applyFill="1" applyBorder="1" applyAlignment="1">
      <alignment horizontal="center" vertical="top" wrapText="1"/>
      <protection/>
    </xf>
    <xf numFmtId="164" fontId="0" fillId="3" borderId="2" xfId="21" applyFont="1" applyFill="1" applyBorder="1" applyAlignment="1">
      <alignment horizontal="left" vertical="top"/>
      <protection/>
    </xf>
    <xf numFmtId="164" fontId="0" fillId="0" borderId="2" xfId="21" applyFont="1" applyFill="1" applyBorder="1" applyAlignment="1">
      <alignment horizontal="center" vertical="top"/>
      <protection/>
    </xf>
    <xf numFmtId="164" fontId="4" fillId="0" borderId="2" xfId="21" applyFont="1" applyFill="1" applyBorder="1" applyAlignment="1">
      <alignment horizontal="left" vertical="top"/>
      <protection/>
    </xf>
    <xf numFmtId="164" fontId="2" fillId="2" borderId="2" xfId="21" applyFont="1" applyFill="1" applyBorder="1" applyAlignment="1">
      <alignment vertical="top" wrapText="1"/>
      <protection/>
    </xf>
    <xf numFmtId="164" fontId="2" fillId="2" borderId="2" xfId="21" applyFont="1" applyFill="1" applyBorder="1" applyAlignment="1">
      <alignment horizontal="center" vertical="top" wrapText="1"/>
      <protection/>
    </xf>
    <xf numFmtId="164" fontId="2" fillId="3" borderId="2" xfId="21" applyFont="1" applyFill="1" applyBorder="1" applyAlignment="1">
      <alignment horizontal="center" vertical="top" wrapText="1"/>
      <protection/>
    </xf>
    <xf numFmtId="164" fontId="2" fillId="3" borderId="2" xfId="21" applyFont="1" applyFill="1" applyBorder="1" applyAlignment="1">
      <alignment horizontal="left" vertical="top"/>
      <protection/>
    </xf>
    <xf numFmtId="169" fontId="0" fillId="0" borderId="2" xfId="21" applyNumberFormat="1" applyFont="1" applyFill="1" applyBorder="1" applyAlignment="1">
      <alignment horizontal="right" vertical="top" wrapText="1"/>
      <protection/>
    </xf>
    <xf numFmtId="169" fontId="0" fillId="2" borderId="2" xfId="21" applyNumberFormat="1" applyFont="1" applyFill="1" applyBorder="1" applyAlignment="1">
      <alignment horizontal="right" vertical="top" wrapText="1"/>
      <protection/>
    </xf>
    <xf numFmtId="164" fontId="0" fillId="0" borderId="2" xfId="21" applyFont="1" applyFill="1" applyBorder="1" applyAlignment="1">
      <alignment horizontal="right" vertical="top" wrapText="1"/>
      <protection/>
    </xf>
    <xf numFmtId="167" fontId="0" fillId="3" borderId="2" xfId="21" applyNumberFormat="1" applyFont="1" applyFill="1" applyBorder="1" applyAlignment="1">
      <alignment horizontal="right" vertical="top" wrapText="1"/>
      <protection/>
    </xf>
    <xf numFmtId="170" fontId="0" fillId="3" borderId="2" xfId="21" applyNumberFormat="1" applyFont="1" applyFill="1" applyBorder="1" applyAlignment="1">
      <alignment horizontal="right" vertical="top" wrapText="1"/>
      <protection/>
    </xf>
    <xf numFmtId="164" fontId="0" fillId="2" borderId="2" xfId="21" applyFont="1" applyFill="1" applyBorder="1" applyAlignment="1">
      <alignment horizontal="right" vertical="top" wrapText="1"/>
      <protection/>
    </xf>
    <xf numFmtId="167" fontId="0" fillId="0" borderId="2" xfId="21" applyNumberFormat="1" applyFont="1" applyFill="1" applyBorder="1" applyAlignment="1">
      <alignment horizontal="center" vertical="center" wrapText="1"/>
      <protection/>
    </xf>
    <xf numFmtId="164" fontId="4" fillId="0" borderId="2" xfId="21" applyFont="1" applyFill="1" applyBorder="1" applyAlignment="1">
      <alignment horizontal="left" vertical="top" wrapText="1"/>
      <protection/>
    </xf>
    <xf numFmtId="164" fontId="0" fillId="0" borderId="2" xfId="21" applyFont="1" applyFill="1" applyBorder="1" applyAlignment="1">
      <alignment horizontal="left" vertical="top" wrapText="1"/>
      <protection/>
    </xf>
    <xf numFmtId="164" fontId="0" fillId="3" borderId="2" xfId="21" applyFont="1" applyFill="1" applyBorder="1" applyAlignment="1">
      <alignment horizontal="left" vertical="center"/>
      <protection/>
    </xf>
    <xf numFmtId="164" fontId="0" fillId="3" borderId="2" xfId="21" applyFont="1" applyFill="1" applyBorder="1" applyAlignment="1">
      <alignment horizontal="left" vertical="top" wrapText="1"/>
      <protection/>
    </xf>
    <xf numFmtId="164" fontId="0" fillId="2" borderId="2" xfId="21" applyFont="1" applyFill="1" applyBorder="1" applyAlignment="1">
      <alignment horizontal="right" vertical="top"/>
      <protection/>
    </xf>
    <xf numFmtId="168" fontId="0" fillId="3" borderId="2" xfId="21" applyNumberFormat="1" applyFont="1" applyFill="1" applyBorder="1" applyAlignment="1">
      <alignment horizontal="left" vertical="center" wrapText="1"/>
      <protection/>
    </xf>
    <xf numFmtId="169" fontId="0" fillId="0" borderId="2" xfId="21" applyNumberFormat="1" applyFont="1" applyFill="1" applyBorder="1" applyAlignment="1">
      <alignment horizontal="center" vertical="top" wrapText="1"/>
      <protection/>
    </xf>
    <xf numFmtId="169" fontId="0" fillId="2" borderId="2" xfId="21" applyNumberFormat="1" applyFont="1" applyFill="1" applyBorder="1" applyAlignment="1">
      <alignment horizontal="center" vertical="top" wrapText="1"/>
      <protection/>
    </xf>
    <xf numFmtId="167" fontId="0" fillId="3" borderId="2" xfId="21" applyNumberFormat="1" applyFont="1" applyFill="1" applyBorder="1" applyAlignment="1">
      <alignment horizontal="center" vertical="top" wrapText="1"/>
      <protection/>
    </xf>
    <xf numFmtId="170" fontId="0" fillId="3" borderId="2" xfId="21" applyNumberFormat="1" applyFont="1" applyFill="1" applyBorder="1" applyAlignment="1">
      <alignment horizontal="center" vertical="top" wrapText="1"/>
      <protection/>
    </xf>
    <xf numFmtId="164" fontId="2" fillId="0" borderId="1" xfId="21" applyFont="1" applyFill="1" applyBorder="1" applyAlignment="1">
      <alignment horizontal="left" vertical="top" wrapText="1"/>
      <protection/>
    </xf>
    <xf numFmtId="164" fontId="2" fillId="0" borderId="1" xfId="21" applyFont="1" applyFill="1" applyBorder="1" applyAlignment="1">
      <alignment horizontal="left" vertical="top"/>
      <protection/>
    </xf>
    <xf numFmtId="164" fontId="2" fillId="0" borderId="2" xfId="21" applyFont="1" applyFill="1" applyBorder="1" applyAlignment="1">
      <alignment horizontal="left" vertical="top" wrapText="1"/>
      <protection/>
    </xf>
    <xf numFmtId="169" fontId="0" fillId="3" borderId="2" xfId="21" applyNumberFormat="1" applyFont="1" applyFill="1" applyBorder="1" applyAlignment="1">
      <alignment horizontal="center" vertical="top" wrapText="1"/>
      <protection/>
    </xf>
    <xf numFmtId="167" fontId="0" fillId="3" borderId="2" xfId="21" applyNumberFormat="1" applyFont="1" applyFill="1" applyBorder="1" applyAlignment="1">
      <alignment horizontal="left" vertical="top" wrapText="1"/>
      <protection/>
    </xf>
    <xf numFmtId="170" fontId="0" fillId="2" borderId="2" xfId="21" applyNumberFormat="1" applyFont="1" applyFill="1" applyBorder="1" applyAlignment="1">
      <alignment horizontal="right" vertical="top" wrapText="1"/>
      <protection/>
    </xf>
    <xf numFmtId="169" fontId="0" fillId="0" borderId="2" xfId="21" applyNumberFormat="1" applyFont="1" applyFill="1" applyBorder="1" applyAlignment="1">
      <alignment horizontal="right" vertical="center" wrapText="1"/>
      <protection/>
    </xf>
    <xf numFmtId="169" fontId="2" fillId="0" borderId="1" xfId="21" applyNumberFormat="1" applyFont="1" applyFill="1" applyBorder="1" applyAlignment="1">
      <alignment horizontal="center" vertical="top" wrapText="1"/>
      <protection/>
    </xf>
    <xf numFmtId="164" fontId="0" fillId="3" borderId="2" xfId="21" applyFont="1" applyFill="1" applyBorder="1" applyAlignment="1">
      <alignment horizontal="right" vertical="top" wrapText="1"/>
      <protection/>
    </xf>
    <xf numFmtId="164" fontId="7" fillId="3" borderId="2" xfId="21" applyFont="1" applyFill="1" applyBorder="1" applyAlignment="1">
      <alignment horizontal="left" vertical="top"/>
      <protection/>
    </xf>
    <xf numFmtId="164" fontId="0" fillId="0" borderId="2" xfId="21" applyFont="1" applyFill="1" applyBorder="1" applyAlignment="1">
      <alignment horizontal="right" vertical="center" wrapText="1"/>
      <protection/>
    </xf>
    <xf numFmtId="164" fontId="7" fillId="2" borderId="2" xfId="21" applyFont="1" applyFill="1" applyBorder="1" applyAlignment="1">
      <alignment horizontal="center" vertical="top" wrapText="1"/>
      <protection/>
    </xf>
    <xf numFmtId="164" fontId="2" fillId="2" borderId="2" xfId="21" applyFont="1" applyFill="1" applyBorder="1" applyAlignment="1">
      <alignment horizontal="left" vertical="center" wrapText="1"/>
      <protection/>
    </xf>
    <xf numFmtId="164" fontId="0" fillId="2" borderId="2" xfId="21" applyFont="1" applyFill="1" applyBorder="1" applyAlignment="1">
      <alignment horizontal="right" vertical="center" wrapText="1"/>
      <protection/>
    </xf>
    <xf numFmtId="164" fontId="7" fillId="2" borderId="2" xfId="21" applyFont="1" applyFill="1" applyBorder="1" applyAlignment="1">
      <alignment horizontal="right" vertical="top"/>
      <protection/>
    </xf>
    <xf numFmtId="164" fontId="0" fillId="0" borderId="2" xfId="21" applyFont="1" applyFill="1" applyBorder="1" applyAlignment="1">
      <alignment horizontal="right" vertical="center"/>
      <protection/>
    </xf>
    <xf numFmtId="167" fontId="0" fillId="2" borderId="2" xfId="21" applyNumberFormat="1" applyFont="1" applyFill="1" applyBorder="1" applyAlignment="1">
      <alignment horizontal="right" vertical="top" wrapText="1"/>
      <protection/>
    </xf>
    <xf numFmtId="164" fontId="7" fillId="2" borderId="2" xfId="21" applyFont="1" applyFill="1" applyBorder="1" applyAlignment="1">
      <alignment horizontal="right" vertical="top" wrapText="1"/>
      <protection/>
    </xf>
    <xf numFmtId="164" fontId="7" fillId="3" borderId="2" xfId="21" applyFont="1" applyFill="1" applyBorder="1" applyAlignment="1">
      <alignment horizontal="left" vertical="top" wrapText="1"/>
      <protection/>
    </xf>
    <xf numFmtId="169" fontId="2" fillId="2" borderId="2" xfId="21" applyNumberFormat="1" applyFont="1" applyFill="1" applyBorder="1" applyAlignment="1">
      <alignment horizontal="left" vertical="top" wrapText="1"/>
      <protection/>
    </xf>
    <xf numFmtId="169" fontId="7" fillId="3" borderId="2" xfId="21" applyNumberFormat="1" applyFont="1" applyFill="1" applyBorder="1" applyAlignment="1">
      <alignment horizontal="right" vertical="top" wrapText="1"/>
      <protection/>
    </xf>
    <xf numFmtId="169" fontId="7" fillId="2" borderId="2" xfId="21" applyNumberFormat="1" applyFont="1" applyFill="1" applyBorder="1" applyAlignment="1">
      <alignment horizontal="right" vertical="top" wrapText="1"/>
      <protection/>
    </xf>
    <xf numFmtId="169" fontId="7" fillId="3" borderId="2" xfId="21" applyNumberFormat="1" applyFont="1" applyFill="1" applyBorder="1" applyAlignment="1">
      <alignment horizontal="left" vertical="top"/>
      <protection/>
    </xf>
    <xf numFmtId="169" fontId="0" fillId="3" borderId="2" xfId="21" applyNumberFormat="1" applyFont="1" applyFill="1" applyBorder="1" applyAlignment="1">
      <alignment horizontal="right" vertical="top" wrapText="1"/>
      <protection/>
    </xf>
    <xf numFmtId="164" fontId="2" fillId="0" borderId="1" xfId="21" applyFont="1" applyFill="1" applyBorder="1" applyAlignment="1">
      <alignment horizontal="right" vertical="top" wrapText="1"/>
      <protection/>
    </xf>
    <xf numFmtId="164" fontId="0" fillId="0" borderId="2" xfId="21" applyFont="1" applyFill="1" applyBorder="1" applyAlignment="1">
      <alignment horizontal="center" vertical="center" wrapText="1"/>
      <protection/>
    </xf>
    <xf numFmtId="164" fontId="0" fillId="3" borderId="2" xfId="21" applyFont="1" applyFill="1" applyBorder="1" applyAlignment="1">
      <alignment horizontal="center" vertical="center" wrapText="1"/>
      <protection/>
    </xf>
    <xf numFmtId="164" fontId="0" fillId="3" borderId="0" xfId="21" applyFont="1" applyFill="1" applyBorder="1" applyAlignment="1">
      <alignment horizontal="center" vertical="center" wrapText="1"/>
      <protection/>
    </xf>
    <xf numFmtId="167" fontId="0" fillId="0" borderId="2" xfId="21" applyNumberFormat="1" applyFont="1" applyFill="1" applyBorder="1" applyAlignment="1">
      <alignment horizontal="left" vertical="center" wrapText="1"/>
      <protection/>
    </xf>
    <xf numFmtId="164" fontId="2" fillId="0" borderId="1" xfId="21" applyFont="1" applyFill="1" applyBorder="1" applyAlignment="1">
      <alignment horizontal="center" vertical="center" wrapText="1"/>
      <protection/>
    </xf>
    <xf numFmtId="164" fontId="1" fillId="0" borderId="1" xfId="21" applyFont="1" applyFill="1" applyBorder="1" applyAlignment="1">
      <alignment horizontal="center" vertical="center" wrapText="1"/>
      <protection/>
    </xf>
    <xf numFmtId="164" fontId="0" fillId="0" borderId="2" xfId="21" applyFont="1" applyFill="1" applyBorder="1" applyAlignment="1">
      <alignment horizontal="left" vertical="top"/>
      <protection/>
    </xf>
    <xf numFmtId="164" fontId="0" fillId="0" borderId="2" xfId="21" applyFont="1" applyFill="1" applyBorder="1" applyAlignment="1">
      <alignment horizontal="left" vertical="center"/>
      <protection/>
    </xf>
    <xf numFmtId="169" fontId="0" fillId="2" borderId="2" xfId="21" applyNumberFormat="1" applyFont="1" applyFill="1" applyBorder="1" applyAlignment="1">
      <alignment horizontal="right" vertical="center" wrapText="1"/>
      <protection/>
    </xf>
    <xf numFmtId="170" fontId="0" fillId="3" borderId="2" xfId="21" applyNumberFormat="1" applyFont="1" applyFill="1" applyBorder="1" applyAlignment="1">
      <alignment horizontal="right" wrapText="1"/>
      <protection/>
    </xf>
    <xf numFmtId="170" fontId="0" fillId="3" borderId="2" xfId="21" applyNumberFormat="1" applyFont="1" applyFill="1" applyBorder="1" applyAlignment="1">
      <alignment horizontal="right" vertical="center" wrapText="1"/>
      <protection/>
    </xf>
    <xf numFmtId="164" fontId="4" fillId="0" borderId="2" xfId="21" applyFont="1" applyFill="1" applyBorder="1" applyAlignment="1">
      <alignment horizontal="right" vertical="top" wrapText="1"/>
      <protection/>
    </xf>
    <xf numFmtId="170" fontId="0" fillId="3" borderId="0" xfId="21" applyNumberFormat="1" applyFont="1" applyFill="1" applyBorder="1" applyAlignment="1">
      <alignment horizontal="center" vertical="top" wrapText="1"/>
      <protection/>
    </xf>
    <xf numFmtId="164" fontId="2" fillId="0" borderId="2" xfId="21" applyFont="1" applyFill="1" applyBorder="1" applyAlignment="1">
      <alignment horizontal="left" vertical="top"/>
      <protection/>
    </xf>
    <xf numFmtId="164" fontId="2" fillId="0" borderId="0" xfId="21" applyFont="1" applyFill="1">
      <alignment/>
      <protection/>
    </xf>
    <xf numFmtId="164" fontId="0" fillId="0" borderId="0" xfId="21" applyFont="1" applyFill="1">
      <alignment/>
      <protection/>
    </xf>
    <xf numFmtId="169" fontId="2" fillId="0" borderId="2" xfId="21" applyNumberFormat="1" applyFont="1" applyFill="1" applyBorder="1" applyAlignment="1">
      <alignment horizontal="left" vertical="top" wrapText="1"/>
      <protection/>
    </xf>
    <xf numFmtId="169" fontId="0" fillId="0" borderId="2" xfId="21" applyNumberFormat="1" applyFont="1" applyFill="1" applyBorder="1" applyAlignment="1">
      <alignment horizontal="left" vertical="top" wrapText="1"/>
      <protection/>
    </xf>
    <xf numFmtId="169" fontId="7" fillId="0" borderId="2" xfId="21" applyNumberFormat="1" applyFont="1" applyFill="1" applyBorder="1" applyAlignment="1">
      <alignment horizontal="right" vertical="top" wrapText="1"/>
      <protection/>
    </xf>
    <xf numFmtId="169" fontId="1" fillId="0" borderId="1" xfId="21" applyNumberFormat="1" applyFont="1" applyFill="1" applyBorder="1" applyAlignment="1">
      <alignment horizontal="center" vertical="top" wrapText="1"/>
      <protection/>
    </xf>
    <xf numFmtId="168" fontId="0" fillId="0" borderId="2" xfId="21" applyNumberFormat="1" applyFont="1" applyFill="1" applyBorder="1" applyAlignment="1">
      <alignment horizontal="right" vertical="top" wrapText="1"/>
      <protection/>
    </xf>
    <xf numFmtId="171" fontId="0" fillId="2" borderId="2" xfId="21" applyNumberFormat="1" applyFont="1" applyFill="1" applyBorder="1" applyAlignment="1">
      <alignment horizontal="right" vertical="top" wrapText="1"/>
      <protection/>
    </xf>
    <xf numFmtId="169" fontId="2" fillId="2" borderId="2" xfId="21" applyNumberFormat="1" applyFont="1" applyFill="1" applyBorder="1" applyAlignment="1">
      <alignment horizontal="left" vertical="top"/>
      <protection/>
    </xf>
    <xf numFmtId="169" fontId="0" fillId="0" borderId="2" xfId="21" applyNumberFormat="1" applyFont="1" applyFill="1" applyBorder="1" applyAlignment="1">
      <alignment horizontal="right" vertical="top"/>
      <protection/>
    </xf>
    <xf numFmtId="169" fontId="0" fillId="2" borderId="2" xfId="21" applyNumberFormat="1" applyFont="1" applyFill="1" applyBorder="1" applyAlignment="1">
      <alignment horizontal="right" vertical="top"/>
      <protection/>
    </xf>
    <xf numFmtId="169" fontId="0" fillId="0" borderId="2" xfId="21" applyNumberFormat="1" applyFont="1" applyFill="1" applyBorder="1" applyAlignment="1">
      <alignment horizontal="left" vertical="top"/>
      <protection/>
    </xf>
    <xf numFmtId="169" fontId="5" fillId="2" borderId="2" xfId="21" applyNumberFormat="1" applyFont="1" applyFill="1" applyBorder="1" applyAlignment="1">
      <alignment horizontal="left" vertical="top" wrapText="1"/>
      <protection/>
    </xf>
    <xf numFmtId="169" fontId="7" fillId="0" borderId="0" xfId="21" applyNumberFormat="1" applyFont="1" applyFill="1" applyBorder="1" applyAlignment="1">
      <alignment vertical="top"/>
      <protection/>
    </xf>
    <xf numFmtId="169" fontId="7" fillId="2" borderId="0" xfId="21" applyNumberFormat="1" applyFont="1" applyFill="1" applyBorder="1" applyAlignment="1">
      <alignment vertical="top"/>
      <protection/>
    </xf>
    <xf numFmtId="169" fontId="7" fillId="0" borderId="2" xfId="21" applyNumberFormat="1" applyFont="1" applyFill="1" applyBorder="1" applyAlignment="1">
      <alignment horizontal="left" vertical="top" wrapText="1"/>
      <protection/>
    </xf>
    <xf numFmtId="169" fontId="0" fillId="0" borderId="0" xfId="21" applyNumberFormat="1" applyFont="1" applyFill="1" applyBorder="1" applyAlignment="1">
      <alignment horizontal="center" vertical="top" wrapText="1"/>
      <protection/>
    </xf>
    <xf numFmtId="169" fontId="0" fillId="2" borderId="0" xfId="21" applyNumberFormat="1" applyFont="1" applyFill="1" applyBorder="1" applyAlignment="1">
      <alignment horizontal="center" vertical="top" wrapText="1"/>
      <protection/>
    </xf>
    <xf numFmtId="170" fontId="0" fillId="0" borderId="0" xfId="21" applyNumberFormat="1" applyFont="1" applyFill="1" applyBorder="1" applyAlignment="1">
      <alignment horizontal="center" vertical="top" wrapText="1"/>
      <protection/>
    </xf>
    <xf numFmtId="169" fontId="5" fillId="0" borderId="2" xfId="21" applyNumberFormat="1" applyFont="1" applyFill="1" applyBorder="1" applyAlignment="1">
      <alignment horizontal="left" vertical="top" wrapText="1"/>
      <protection/>
    </xf>
    <xf numFmtId="172" fontId="0" fillId="2" borderId="2" xfId="21" applyNumberFormat="1" applyFont="1" applyFill="1" applyBorder="1" applyAlignment="1">
      <alignment horizontal="right" vertical="top" wrapText="1"/>
      <protection/>
    </xf>
    <xf numFmtId="173" fontId="0" fillId="3" borderId="2" xfId="21" applyNumberFormat="1" applyFont="1" applyFill="1" applyBorder="1" applyAlignment="1">
      <alignment horizontal="right" vertical="top" wrapText="1"/>
      <protection/>
    </xf>
    <xf numFmtId="173" fontId="0" fillId="3" borderId="0" xfId="21" applyNumberFormat="1" applyFont="1" applyFill="1" applyBorder="1" applyAlignment="1">
      <alignment horizontal="center" vertical="top" wrapText="1"/>
      <protection/>
    </xf>
    <xf numFmtId="167" fontId="2" fillId="0" borderId="2" xfId="21" applyNumberFormat="1" applyFont="1" applyFill="1" applyBorder="1" applyAlignment="1">
      <alignment horizontal="left" vertical="center" wrapText="1"/>
      <protection/>
    </xf>
    <xf numFmtId="169" fontId="2" fillId="0" borderId="2" xfId="21" applyNumberFormat="1" applyFont="1" applyFill="1" applyBorder="1" applyAlignment="1">
      <alignment horizontal="right" vertical="center" wrapText="1"/>
      <protection/>
    </xf>
    <xf numFmtId="164" fontId="2" fillId="0" borderId="2" xfId="21" applyFont="1" applyFill="1" applyBorder="1" applyAlignment="1">
      <alignment horizontal="center" vertical="center" wrapText="1"/>
      <protection/>
    </xf>
    <xf numFmtId="169" fontId="0" fillId="0" borderId="0" xfId="21" applyNumberFormat="1" applyFont="1" applyFill="1" applyBorder="1" applyAlignment="1">
      <alignment vertical="top"/>
      <protection/>
    </xf>
    <xf numFmtId="164" fontId="2" fillId="2" borderId="2" xfId="21" applyFont="1" applyFill="1" applyBorder="1" applyAlignment="1">
      <alignment horizontal="right" vertical="top" wrapText="1"/>
      <protection/>
    </xf>
    <xf numFmtId="172" fontId="2" fillId="2" borderId="2" xfId="21" applyNumberFormat="1" applyFont="1" applyFill="1" applyBorder="1" applyAlignment="1">
      <alignment horizontal="center" vertical="top" wrapText="1"/>
      <protection/>
    </xf>
    <xf numFmtId="164" fontId="3" fillId="2" borderId="0" xfId="21" applyFont="1" applyFill="1" applyBorder="1" applyAlignment="1">
      <alignment horizontal="left" vertical="top"/>
      <protection/>
    </xf>
    <xf numFmtId="164" fontId="2" fillId="2" borderId="0" xfId="21" applyFont="1" applyFill="1" applyBorder="1" applyAlignment="1">
      <alignment vertical="top" wrapText="1"/>
      <protection/>
    </xf>
    <xf numFmtId="172" fontId="0" fillId="0" borderId="2" xfId="21" applyNumberFormat="1" applyFont="1" applyFill="1" applyBorder="1" applyAlignment="1">
      <alignment horizontal="center" vertical="top" wrapText="1"/>
      <protection/>
    </xf>
    <xf numFmtId="164" fontId="0" fillId="0" borderId="2" xfId="21" applyFont="1" applyFill="1" applyBorder="1" applyAlignment="1">
      <alignment vertical="top" wrapText="1"/>
      <protection/>
    </xf>
    <xf numFmtId="172" fontId="0" fillId="2" borderId="2" xfId="21" applyNumberFormat="1" applyFont="1" applyFill="1" applyBorder="1" applyAlignment="1">
      <alignment horizontal="center" vertical="top" wrapText="1"/>
      <protection/>
    </xf>
    <xf numFmtId="164" fontId="0" fillId="2" borderId="2" xfId="21" applyFont="1" applyFill="1" applyBorder="1" applyAlignment="1">
      <alignment vertical="top" wrapText="1"/>
      <protection/>
    </xf>
    <xf numFmtId="164" fontId="4" fillId="2" borderId="0" xfId="21" applyFont="1" applyFill="1" applyBorder="1" applyAlignment="1">
      <alignment horizontal="left" vertical="top"/>
      <protection/>
    </xf>
    <xf numFmtId="164" fontId="0" fillId="2" borderId="0" xfId="21" applyFont="1" applyFill="1" applyBorder="1" applyAlignment="1">
      <alignment vertical="top" wrapText="1"/>
      <protection/>
    </xf>
    <xf numFmtId="169" fontId="2" fillId="0" borderId="0" xfId="21" applyNumberFormat="1" applyFont="1" applyFill="1" applyBorder="1" applyAlignment="1">
      <alignment vertical="top"/>
      <protection/>
    </xf>
    <xf numFmtId="169" fontId="0" fillId="0" borderId="0" xfId="21" applyNumberFormat="1" applyFont="1" applyFill="1" applyBorder="1" applyAlignment="1">
      <alignment vertical="top" wrapText="1"/>
      <protection/>
    </xf>
    <xf numFmtId="170" fontId="0" fillId="0" borderId="0" xfId="21" applyNumberFormat="1" applyFont="1" applyFill="1" applyBorder="1" applyAlignment="1">
      <alignment vertical="top" wrapText="1"/>
      <protection/>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9DAF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0"/>
  <sheetViews>
    <sheetView tabSelected="1" zoomScale="80" zoomScaleNormal="80" workbookViewId="0" topLeftCell="A1">
      <selection activeCell="B19" sqref="B19"/>
    </sheetView>
  </sheetViews>
  <sheetFormatPr defaultColWidth="9.140625" defaultRowHeight="15.75" customHeight="1"/>
  <cols>
    <col min="1" max="1" width="16.140625" style="1" customWidth="1"/>
    <col min="2" max="2" width="12.28125" style="1" customWidth="1"/>
    <col min="3" max="3" width="12.421875" style="1" customWidth="1"/>
    <col min="4" max="4" width="12.28125" style="1" customWidth="1"/>
    <col min="5" max="5" width="11.57421875" style="1" customWidth="1"/>
    <col min="6" max="6" width="14.8515625" style="1" customWidth="1"/>
    <col min="7" max="7" width="11.7109375" style="1" customWidth="1"/>
    <col min="8" max="8" width="11.28125" style="1" customWidth="1"/>
    <col min="9" max="9" width="12.57421875" style="1" customWidth="1"/>
    <col min="10" max="18" width="11.57421875" style="1" customWidth="1"/>
    <col min="19" max="16384" width="17.28125" style="1" customWidth="1"/>
  </cols>
  <sheetData>
    <row r="1" spans="1:18" ht="12.75" customHeight="1">
      <c r="A1" s="2"/>
      <c r="B1" s="2"/>
      <c r="C1" s="2"/>
      <c r="D1" s="2"/>
      <c r="E1" s="2"/>
      <c r="F1" s="2"/>
      <c r="G1" s="2"/>
      <c r="H1" s="2"/>
      <c r="I1" s="2"/>
      <c r="J1" s="2"/>
      <c r="K1" s="2"/>
      <c r="L1" s="2"/>
      <c r="M1" s="2"/>
      <c r="N1" s="2"/>
      <c r="O1" s="2"/>
      <c r="P1" s="2"/>
      <c r="Q1" s="2"/>
      <c r="R1" s="2"/>
    </row>
    <row r="2" spans="1:18" ht="20.25" customHeight="1">
      <c r="A2" s="3" t="s">
        <v>0</v>
      </c>
      <c r="B2" s="3"/>
      <c r="C2" s="3"/>
      <c r="D2" s="3"/>
      <c r="E2" s="3"/>
      <c r="F2" s="3"/>
      <c r="G2" s="3"/>
      <c r="H2" s="3"/>
      <c r="I2" s="2"/>
      <c r="J2" s="2"/>
      <c r="K2" s="2"/>
      <c r="L2" s="2"/>
      <c r="M2" s="2"/>
      <c r="N2" s="2"/>
      <c r="O2" s="2"/>
      <c r="P2" s="2"/>
      <c r="Q2" s="2"/>
      <c r="R2" s="2"/>
    </row>
    <row r="3" spans="1:18" s="11" customFormat="1" ht="12.75" customHeight="1">
      <c r="A3" s="4"/>
      <c r="B3" s="5" t="s">
        <v>1</v>
      </c>
      <c r="C3" s="6" t="s">
        <v>2</v>
      </c>
      <c r="D3" s="7" t="s">
        <v>3</v>
      </c>
      <c r="E3" s="8" t="s">
        <v>4</v>
      </c>
      <c r="F3" s="7" t="s">
        <v>5</v>
      </c>
      <c r="G3" s="8" t="s">
        <v>6</v>
      </c>
      <c r="H3" s="9" t="s">
        <v>7</v>
      </c>
      <c r="I3" s="10"/>
      <c r="J3" s="10"/>
      <c r="K3" s="10"/>
      <c r="L3" s="10"/>
      <c r="M3" s="10"/>
      <c r="N3" s="10"/>
      <c r="O3" s="10"/>
      <c r="P3" s="10"/>
      <c r="Q3" s="10"/>
      <c r="R3" s="10"/>
    </row>
    <row r="4" spans="1:18" ht="12.75" customHeight="1">
      <c r="A4" s="4" t="s">
        <v>8</v>
      </c>
      <c r="B4" s="12">
        <v>1990.2</v>
      </c>
      <c r="C4" s="13">
        <v>447.6</v>
      </c>
      <c r="D4" s="12">
        <v>420.3</v>
      </c>
      <c r="E4" s="14">
        <v>0.9390861782598322</v>
      </c>
      <c r="F4" s="12">
        <v>689.7</v>
      </c>
      <c r="G4" s="14">
        <v>0.34656162855879147</v>
      </c>
      <c r="H4" s="15">
        <v>1.6408689864743415</v>
      </c>
      <c r="I4" s="2"/>
      <c r="J4" s="2"/>
      <c r="K4" s="2"/>
      <c r="L4" s="2"/>
      <c r="M4" s="2"/>
      <c r="N4" s="2"/>
      <c r="O4" s="2"/>
      <c r="P4" s="2"/>
      <c r="Q4" s="2"/>
      <c r="R4" s="2"/>
    </row>
    <row r="5" spans="1:18" ht="12.75" customHeight="1">
      <c r="A5" s="16" t="s">
        <v>9</v>
      </c>
      <c r="B5" s="17">
        <v>521.8</v>
      </c>
      <c r="C5" s="18">
        <v>200.6</v>
      </c>
      <c r="D5" s="17">
        <v>200.2</v>
      </c>
      <c r="E5" s="19">
        <v>0.998030465458353</v>
      </c>
      <c r="F5" s="17">
        <v>370</v>
      </c>
      <c r="G5" s="14">
        <v>0.7091179148100235</v>
      </c>
      <c r="H5" s="20">
        <v>1.8</v>
      </c>
      <c r="I5" s="2"/>
      <c r="J5" s="2"/>
      <c r="K5" s="2"/>
      <c r="L5" s="2"/>
      <c r="M5" s="2"/>
      <c r="N5" s="2"/>
      <c r="O5" s="2"/>
      <c r="P5" s="2"/>
      <c r="Q5" s="2"/>
      <c r="R5" s="2"/>
    </row>
    <row r="6" spans="1:18" ht="12.75" customHeight="1">
      <c r="A6" s="16" t="s">
        <v>10</v>
      </c>
      <c r="B6" s="17">
        <v>179.8</v>
      </c>
      <c r="C6" s="18">
        <v>138.3</v>
      </c>
      <c r="D6" s="17">
        <v>127.6</v>
      </c>
      <c r="E6" s="19">
        <v>0.9223479920201232</v>
      </c>
      <c r="F6" s="17">
        <v>71.2</v>
      </c>
      <c r="G6" s="14">
        <v>0.39581884634427206</v>
      </c>
      <c r="H6" s="20">
        <v>0.6000000000000001</v>
      </c>
      <c r="I6" s="2"/>
      <c r="J6" s="2"/>
      <c r="K6" s="2"/>
      <c r="L6" s="2"/>
      <c r="M6" s="2"/>
      <c r="N6" s="2"/>
      <c r="O6" s="2"/>
      <c r="P6" s="2"/>
      <c r="Q6" s="2"/>
      <c r="R6" s="2"/>
    </row>
    <row r="7" spans="1:18" ht="12.75" customHeight="1">
      <c r="A7" s="4" t="s">
        <v>11</v>
      </c>
      <c r="B7" s="12">
        <v>1242.6</v>
      </c>
      <c r="C7" s="13">
        <v>94.6</v>
      </c>
      <c r="D7" s="12">
        <v>84.8</v>
      </c>
      <c r="E7" s="14">
        <v>0.8960303297410636</v>
      </c>
      <c r="F7" s="12">
        <v>182.8</v>
      </c>
      <c r="G7" s="14">
        <v>0.14708095369102825</v>
      </c>
      <c r="H7" s="15">
        <v>2.1563626997176097</v>
      </c>
      <c r="I7" s="2"/>
      <c r="J7" s="2"/>
      <c r="K7" s="2"/>
      <c r="L7" s="2"/>
      <c r="M7" s="2"/>
      <c r="N7" s="2"/>
      <c r="O7" s="2"/>
      <c r="P7" s="2"/>
      <c r="Q7" s="2"/>
      <c r="R7" s="2"/>
    </row>
    <row r="8" spans="1:18" ht="12.75" customHeight="1">
      <c r="A8" s="4" t="s">
        <v>12</v>
      </c>
      <c r="B8" s="12">
        <v>894.3</v>
      </c>
      <c r="C8" s="13">
        <v>22.3</v>
      </c>
      <c r="D8" s="12">
        <v>17.9</v>
      </c>
      <c r="E8" s="14">
        <v>0.8012463412331224</v>
      </c>
      <c r="F8" s="12">
        <v>172.7</v>
      </c>
      <c r="G8" s="14">
        <v>0.19309346836488134</v>
      </c>
      <c r="H8" s="15">
        <v>9.650381618349096</v>
      </c>
      <c r="I8" s="2"/>
      <c r="J8" s="2"/>
      <c r="K8" s="2"/>
      <c r="L8" s="2"/>
      <c r="M8" s="2"/>
      <c r="N8" s="2"/>
      <c r="O8" s="2"/>
      <c r="P8" s="2"/>
      <c r="Q8" s="2"/>
      <c r="R8" s="2"/>
    </row>
    <row r="9" spans="1:18" ht="12.75" customHeight="1">
      <c r="A9" s="4" t="s">
        <v>13</v>
      </c>
      <c r="B9" s="12">
        <v>478.4</v>
      </c>
      <c r="C9" s="13">
        <v>2.4</v>
      </c>
      <c r="D9" s="12">
        <v>1.9</v>
      </c>
      <c r="E9" s="14">
        <v>0.7676348547717843</v>
      </c>
      <c r="F9" s="12">
        <v>125.1</v>
      </c>
      <c r="G9" s="14">
        <v>0.2614811594445234</v>
      </c>
      <c r="H9" s="15">
        <v>67.6227027027027</v>
      </c>
      <c r="I9" s="2"/>
      <c r="J9" s="2"/>
      <c r="K9" s="2"/>
      <c r="L9" s="2"/>
      <c r="M9" s="2"/>
      <c r="N9" s="2"/>
      <c r="O9" s="2"/>
      <c r="P9" s="2"/>
      <c r="Q9" s="2"/>
      <c r="R9" s="2"/>
    </row>
    <row r="10" spans="1:18" ht="12.75" customHeight="1">
      <c r="A10" s="4" t="s">
        <v>14</v>
      </c>
      <c r="B10" s="12">
        <v>474.5</v>
      </c>
      <c r="C10" s="21">
        <v>42</v>
      </c>
      <c r="D10" s="22">
        <v>37.2</v>
      </c>
      <c r="E10" s="14">
        <v>0.885007480054802</v>
      </c>
      <c r="F10" s="12">
        <v>82.3</v>
      </c>
      <c r="G10" s="14">
        <v>0.17350436710591566</v>
      </c>
      <c r="H10" s="15">
        <v>2.2144324359126086</v>
      </c>
      <c r="I10" s="2"/>
      <c r="J10" s="2"/>
      <c r="K10" s="2"/>
      <c r="L10" s="2"/>
      <c r="M10" s="2"/>
      <c r="N10" s="2"/>
      <c r="O10" s="2"/>
      <c r="P10" s="2"/>
      <c r="Q10" s="2"/>
      <c r="R10" s="2"/>
    </row>
    <row r="11" spans="1:18" ht="12.75" customHeight="1">
      <c r="A11" s="23" t="s">
        <v>15</v>
      </c>
      <c r="B11" s="12">
        <v>5080.1</v>
      </c>
      <c r="C11" s="13">
        <f>SUM(C4:C10)-C5-C6</f>
        <v>608.8999999999999</v>
      </c>
      <c r="D11" s="12">
        <f>SUM(D4:D10)-D5-D6</f>
        <v>562.0999999999998</v>
      </c>
      <c r="E11" s="14">
        <v>0.9229336014092283</v>
      </c>
      <c r="F11" s="12">
        <f>SUM(F4:F10)-F5-F6</f>
        <v>1252.6000000000001</v>
      </c>
      <c r="G11" s="14">
        <v>0.24657284189848108</v>
      </c>
      <c r="H11" s="15">
        <v>2.228751275141357</v>
      </c>
      <c r="I11" s="24"/>
      <c r="J11" s="24"/>
      <c r="K11" s="24"/>
      <c r="L11" s="24"/>
      <c r="M11" s="24"/>
      <c r="N11" s="24"/>
      <c r="O11" s="24"/>
      <c r="P11" s="24"/>
      <c r="Q11" s="24"/>
      <c r="R11" s="24"/>
    </row>
    <row r="12" spans="1:18" ht="12.75" customHeight="1">
      <c r="A12" s="2"/>
      <c r="B12" s="2"/>
      <c r="C12" s="2"/>
      <c r="D12" s="2"/>
      <c r="E12" s="2"/>
      <c r="F12" s="2"/>
      <c r="G12" s="2"/>
      <c r="H12" s="2"/>
      <c r="I12" s="2"/>
      <c r="J12" s="2"/>
      <c r="K12" s="2"/>
      <c r="L12" s="2"/>
      <c r="M12" s="2"/>
      <c r="N12" s="2"/>
      <c r="O12" s="2"/>
      <c r="P12" s="2"/>
      <c r="Q12" s="2"/>
      <c r="R12" s="2"/>
    </row>
    <row r="13" spans="1:18" ht="12.75" customHeight="1">
      <c r="A13" s="25" t="s">
        <v>16</v>
      </c>
      <c r="B13" s="25"/>
      <c r="C13" s="25"/>
      <c r="D13" s="25"/>
      <c r="E13" s="25"/>
      <c r="F13" s="25"/>
      <c r="G13" s="25"/>
      <c r="H13" s="25"/>
      <c r="I13" s="2"/>
      <c r="J13" s="2"/>
      <c r="K13" s="2"/>
      <c r="L13" s="2"/>
      <c r="M13" s="2"/>
      <c r="N13" s="2"/>
      <c r="O13" s="2"/>
      <c r="P13" s="2"/>
      <c r="Q13" s="2"/>
      <c r="R13" s="2"/>
    </row>
    <row r="14" spans="1:18" ht="12.75" customHeight="1">
      <c r="A14" s="26"/>
      <c r="B14" s="27"/>
      <c r="C14" s="27"/>
      <c r="D14" s="27"/>
      <c r="E14" s="27"/>
      <c r="F14" s="27"/>
      <c r="G14" s="27"/>
      <c r="H14" s="27"/>
      <c r="I14" s="2"/>
      <c r="J14" s="2"/>
      <c r="K14" s="2"/>
      <c r="L14" s="2"/>
      <c r="M14" s="2"/>
      <c r="N14" s="2"/>
      <c r="O14" s="2"/>
      <c r="P14" s="2"/>
      <c r="Q14" s="2"/>
      <c r="R14" s="2"/>
    </row>
    <row r="15" spans="1:18" ht="12.75" customHeight="1">
      <c r="A15" s="2"/>
      <c r="B15" s="2"/>
      <c r="C15" s="2"/>
      <c r="D15" s="2"/>
      <c r="E15" s="2"/>
      <c r="F15" s="2"/>
      <c r="G15" s="2"/>
      <c r="H15" s="2"/>
      <c r="I15" s="2"/>
      <c r="J15" s="2"/>
      <c r="K15" s="2"/>
      <c r="L15" s="2"/>
      <c r="M15" s="2"/>
      <c r="N15" s="2"/>
      <c r="O15" s="2"/>
      <c r="P15" s="2"/>
      <c r="Q15" s="2"/>
      <c r="R15" s="2"/>
    </row>
    <row r="16" spans="1:18" ht="12.75" customHeight="1">
      <c r="A16" s="2"/>
      <c r="B16" s="2"/>
      <c r="C16" s="2"/>
      <c r="D16" s="2"/>
      <c r="E16" s="2"/>
      <c r="F16" s="2"/>
      <c r="G16" s="2"/>
      <c r="H16" s="2"/>
      <c r="I16" s="2"/>
      <c r="J16" s="2"/>
      <c r="K16" s="2"/>
      <c r="L16" s="2"/>
      <c r="M16" s="2"/>
      <c r="N16" s="2"/>
      <c r="O16" s="2"/>
      <c r="P16" s="2"/>
      <c r="Q16" s="2"/>
      <c r="R16" s="2"/>
    </row>
    <row r="17" spans="1:18" ht="12.75" customHeight="1">
      <c r="A17" s="2"/>
      <c r="B17" s="2"/>
      <c r="C17" s="2"/>
      <c r="D17" s="2"/>
      <c r="E17" s="2"/>
      <c r="F17" s="2"/>
      <c r="G17" s="2"/>
      <c r="H17" s="2"/>
      <c r="I17" s="2"/>
      <c r="J17" s="2"/>
      <c r="K17" s="2"/>
      <c r="L17" s="2"/>
      <c r="M17" s="2"/>
      <c r="N17" s="2"/>
      <c r="O17" s="2"/>
      <c r="P17" s="2"/>
      <c r="Q17" s="2"/>
      <c r="R17" s="2"/>
    </row>
    <row r="18" spans="1:18" ht="12.75" customHeight="1">
      <c r="A18" s="2"/>
      <c r="B18" s="2"/>
      <c r="C18" s="2"/>
      <c r="D18" s="2"/>
      <c r="E18" s="2"/>
      <c r="F18" s="2"/>
      <c r="G18" s="2"/>
      <c r="H18" s="2"/>
      <c r="I18" s="2"/>
      <c r="J18" s="2"/>
      <c r="K18" s="2"/>
      <c r="L18" s="2"/>
      <c r="M18" s="2"/>
      <c r="N18" s="2"/>
      <c r="O18" s="2"/>
      <c r="P18" s="2"/>
      <c r="Q18" s="2"/>
      <c r="R18" s="2"/>
    </row>
    <row r="19" spans="1:18" ht="12.75" customHeight="1">
      <c r="A19" s="2"/>
      <c r="B19" s="2"/>
      <c r="C19" s="2"/>
      <c r="D19" s="2"/>
      <c r="E19" s="2"/>
      <c r="F19" s="2"/>
      <c r="G19" s="2"/>
      <c r="H19" s="2"/>
      <c r="I19" s="2"/>
      <c r="J19" s="2"/>
      <c r="K19" s="2"/>
      <c r="L19" s="2"/>
      <c r="M19" s="2"/>
      <c r="N19" s="2"/>
      <c r="O19" s="2"/>
      <c r="P19" s="2"/>
      <c r="Q19" s="2"/>
      <c r="R19" s="2"/>
    </row>
    <row r="20" spans="1:8" ht="15.75" customHeight="1">
      <c r="A20" s="2"/>
      <c r="B20" s="2"/>
      <c r="C20" s="2"/>
      <c r="D20" s="2"/>
      <c r="E20" s="2"/>
      <c r="F20" s="2"/>
      <c r="G20" s="2"/>
      <c r="H20" s="2"/>
    </row>
  </sheetData>
  <sheetProtection selectLockedCells="1" selectUnlockedCells="1"/>
  <mergeCells count="2">
    <mergeCell ref="A2:H2"/>
    <mergeCell ref="A13:H1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T48"/>
  <sheetViews>
    <sheetView zoomScale="80" zoomScaleNormal="80" workbookViewId="0" topLeftCell="A1">
      <pane ySplit="3" topLeftCell="A24" activePane="bottomLeft" state="frozen"/>
      <selection pane="topLeft" activeCell="A1" sqref="A1"/>
      <selection pane="bottomLeft" activeCell="A3" sqref="A3"/>
    </sheetView>
  </sheetViews>
  <sheetFormatPr defaultColWidth="9.140625" defaultRowHeight="15.75" customHeight="1"/>
  <cols>
    <col min="1" max="1" width="15.421875" style="11" customWidth="1"/>
    <col min="2" max="2" width="12.57421875" style="1" customWidth="1"/>
    <col min="3" max="3" width="12.140625" style="1" customWidth="1"/>
    <col min="4" max="4" width="12.00390625" style="1" customWidth="1"/>
    <col min="5" max="5" width="12.7109375" style="1" customWidth="1"/>
    <col min="6" max="6" width="12.00390625" style="1" customWidth="1"/>
    <col min="7" max="7" width="13.28125" style="1" customWidth="1"/>
    <col min="8" max="8" width="11.57421875" style="1" customWidth="1"/>
    <col min="9" max="9" width="13.140625" style="1" customWidth="1"/>
    <col min="10" max="10" width="140.140625" style="1" customWidth="1"/>
    <col min="11" max="20" width="11.57421875" style="1" customWidth="1"/>
    <col min="21" max="16384" width="17.28125" style="1" customWidth="1"/>
  </cols>
  <sheetData>
    <row r="1" spans="1:20" ht="12.75" customHeight="1">
      <c r="A1" s="28"/>
      <c r="B1" s="29"/>
      <c r="C1" s="30"/>
      <c r="D1" s="31"/>
      <c r="E1" s="30"/>
      <c r="F1" s="32"/>
      <c r="G1" s="30"/>
      <c r="H1" s="32"/>
      <c r="I1" s="33"/>
      <c r="J1" s="34"/>
      <c r="K1" s="35"/>
      <c r="L1" s="35"/>
      <c r="M1" s="36"/>
      <c r="N1" s="36"/>
      <c r="O1" s="36"/>
      <c r="P1" s="36"/>
      <c r="Q1" s="36"/>
      <c r="R1" s="36"/>
      <c r="S1" s="36"/>
      <c r="T1" s="36"/>
    </row>
    <row r="2" spans="1:20" ht="20.25" customHeight="1">
      <c r="A2" s="3"/>
      <c r="B2" s="3" t="s">
        <v>17</v>
      </c>
      <c r="C2" s="3"/>
      <c r="D2" s="3"/>
      <c r="E2" s="3"/>
      <c r="F2" s="3"/>
      <c r="G2" s="3"/>
      <c r="H2" s="3"/>
      <c r="I2" s="3"/>
      <c r="K2" s="35"/>
      <c r="L2" s="35"/>
      <c r="M2" s="36"/>
      <c r="N2" s="36"/>
      <c r="O2" s="36"/>
      <c r="P2" s="36"/>
      <c r="Q2" s="36"/>
      <c r="R2" s="36"/>
      <c r="S2" s="36"/>
      <c r="T2" s="36"/>
    </row>
    <row r="3" spans="1:20" s="11" customFormat="1" ht="12.75" customHeight="1">
      <c r="A3" s="37" t="s">
        <v>18</v>
      </c>
      <c r="B3" s="6" t="s">
        <v>1</v>
      </c>
      <c r="C3" s="5" t="s">
        <v>2</v>
      </c>
      <c r="D3" s="8" t="s">
        <v>19</v>
      </c>
      <c r="E3" s="38" t="s">
        <v>3</v>
      </c>
      <c r="F3" s="39" t="s">
        <v>4</v>
      </c>
      <c r="G3" s="38" t="s">
        <v>5</v>
      </c>
      <c r="H3" s="39" t="s">
        <v>6</v>
      </c>
      <c r="I3" s="38" t="s">
        <v>20</v>
      </c>
      <c r="J3" s="40" t="s">
        <v>21</v>
      </c>
      <c r="K3" s="8"/>
      <c r="L3" s="8"/>
      <c r="M3" s="16"/>
      <c r="N3" s="16"/>
      <c r="O3" s="16"/>
      <c r="P3" s="16"/>
      <c r="Q3" s="16"/>
      <c r="R3" s="16"/>
      <c r="S3" s="16"/>
      <c r="T3" s="16"/>
    </row>
    <row r="4" spans="1:20" ht="11.25" customHeight="1">
      <c r="A4" s="28" t="s">
        <v>22</v>
      </c>
      <c r="B4" s="41">
        <v>41373</v>
      </c>
      <c r="C4" s="42">
        <v>1024</v>
      </c>
      <c r="D4" s="43" t="s">
        <v>23</v>
      </c>
      <c r="E4" s="42">
        <v>773</v>
      </c>
      <c r="F4" s="44">
        <f aca="true" t="shared" si="0" ref="F4:F8">+E4/C4*100</f>
        <v>75.48828125</v>
      </c>
      <c r="G4" s="42">
        <v>2156</v>
      </c>
      <c r="H4" s="45">
        <f>+G4/B4*100</f>
        <v>5.211128030357963</v>
      </c>
      <c r="I4" s="46" t="s">
        <v>24</v>
      </c>
      <c r="J4" s="34" t="s">
        <v>25</v>
      </c>
      <c r="K4" s="47"/>
      <c r="L4" s="47"/>
      <c r="M4" s="48"/>
      <c r="N4" s="48"/>
      <c r="O4" s="48"/>
      <c r="P4" s="48"/>
      <c r="Q4" s="48"/>
      <c r="R4" s="48"/>
      <c r="S4" s="48"/>
      <c r="T4" s="48"/>
    </row>
    <row r="5" spans="1:20" ht="11.25" customHeight="1">
      <c r="A5" s="28" t="s">
        <v>26</v>
      </c>
      <c r="B5" s="41">
        <v>57690</v>
      </c>
      <c r="C5" s="42">
        <v>1875</v>
      </c>
      <c r="D5" s="49" t="s">
        <v>27</v>
      </c>
      <c r="E5" s="42">
        <v>1500</v>
      </c>
      <c r="F5" s="44">
        <f t="shared" si="0"/>
        <v>80</v>
      </c>
      <c r="G5" s="42">
        <v>1150</v>
      </c>
      <c r="H5" s="45">
        <f aca="true" t="shared" si="1" ref="H5:H8">+(G5/B5)*100</f>
        <v>1.9934130698561277</v>
      </c>
      <c r="I5" s="46"/>
      <c r="J5" s="50" t="s">
        <v>28</v>
      </c>
      <c r="K5" s="47"/>
      <c r="L5" s="47"/>
      <c r="M5" s="48"/>
      <c r="N5" s="48"/>
      <c r="O5" s="48"/>
      <c r="P5" s="48"/>
      <c r="Q5" s="48"/>
      <c r="R5" s="48"/>
      <c r="S5" s="48"/>
      <c r="T5" s="48"/>
    </row>
    <row r="6" spans="1:20" ht="11.25" customHeight="1">
      <c r="A6" s="28" t="s">
        <v>29</v>
      </c>
      <c r="B6" s="41">
        <v>3300</v>
      </c>
      <c r="C6" s="42">
        <v>610</v>
      </c>
      <c r="D6" s="43"/>
      <c r="E6" s="42">
        <v>550</v>
      </c>
      <c r="F6" s="45">
        <f t="shared" si="0"/>
        <v>90.1639344262295</v>
      </c>
      <c r="G6" s="42">
        <v>935</v>
      </c>
      <c r="H6" s="45">
        <f t="shared" si="1"/>
        <v>28.333333333333332</v>
      </c>
      <c r="I6" s="46"/>
      <c r="J6" s="34" t="s">
        <v>30</v>
      </c>
      <c r="K6" s="35"/>
      <c r="L6" s="35"/>
      <c r="M6" s="36"/>
      <c r="N6" s="36"/>
      <c r="O6" s="36"/>
      <c r="P6" s="36"/>
      <c r="Q6" s="36"/>
      <c r="R6" s="36"/>
      <c r="S6" s="36"/>
      <c r="T6" s="36"/>
    </row>
    <row r="7" spans="1:20" ht="11.25" customHeight="1">
      <c r="A7" s="28" t="s">
        <v>31</v>
      </c>
      <c r="B7" s="41">
        <v>25861</v>
      </c>
      <c r="C7" s="42">
        <v>140</v>
      </c>
      <c r="D7" s="49" t="s">
        <v>32</v>
      </c>
      <c r="E7" s="42">
        <v>130</v>
      </c>
      <c r="F7" s="44">
        <f t="shared" si="0"/>
        <v>92.85714285714286</v>
      </c>
      <c r="G7" s="42">
        <v>2030</v>
      </c>
      <c r="H7" s="45">
        <f t="shared" si="1"/>
        <v>7.8496577858551495</v>
      </c>
      <c r="I7" s="46">
        <v>0.44</v>
      </c>
      <c r="J7" s="34" t="s">
        <v>33</v>
      </c>
      <c r="K7" s="35"/>
      <c r="L7" s="35"/>
      <c r="M7" s="36"/>
      <c r="N7" s="36"/>
      <c r="O7" s="36"/>
      <c r="P7" s="36"/>
      <c r="Q7" s="36"/>
      <c r="R7" s="36"/>
      <c r="S7" s="36"/>
      <c r="T7" s="36"/>
    </row>
    <row r="8" spans="1:20" ht="11.25" customHeight="1">
      <c r="A8" s="28" t="s">
        <v>34</v>
      </c>
      <c r="B8" s="41">
        <v>12065</v>
      </c>
      <c r="C8" s="42">
        <v>886</v>
      </c>
      <c r="D8" s="43" t="s">
        <v>35</v>
      </c>
      <c r="E8" s="42">
        <v>652</v>
      </c>
      <c r="F8" s="44">
        <f t="shared" si="0"/>
        <v>73.58916478555305</v>
      </c>
      <c r="G8" s="42">
        <v>1936</v>
      </c>
      <c r="H8" s="45">
        <f t="shared" si="1"/>
        <v>16.04641525072524</v>
      </c>
      <c r="I8" s="46"/>
      <c r="J8" s="34" t="s">
        <v>36</v>
      </c>
      <c r="K8" s="35"/>
      <c r="L8" s="35"/>
      <c r="M8" s="36"/>
      <c r="N8" s="36"/>
      <c r="O8" s="36"/>
      <c r="P8" s="36"/>
      <c r="Q8" s="36"/>
      <c r="R8" s="36"/>
      <c r="S8" s="36"/>
      <c r="T8" s="36"/>
    </row>
    <row r="9" spans="1:20" ht="11.25" customHeight="1">
      <c r="A9" s="28" t="s">
        <v>37</v>
      </c>
      <c r="B9" s="41">
        <v>2200</v>
      </c>
      <c r="C9" s="42">
        <v>1088</v>
      </c>
      <c r="D9" s="43" t="s">
        <v>38</v>
      </c>
      <c r="E9" s="42">
        <v>1000</v>
      </c>
      <c r="F9" s="44">
        <v>91.9</v>
      </c>
      <c r="G9" s="42">
        <v>850</v>
      </c>
      <c r="H9" s="45">
        <f>+G9/B9*100</f>
        <v>38.63636363636363</v>
      </c>
      <c r="I9" s="46"/>
      <c r="J9" s="34" t="s">
        <v>39</v>
      </c>
      <c r="K9" s="47"/>
      <c r="L9" s="47"/>
      <c r="M9" s="48"/>
      <c r="N9" s="48"/>
      <c r="O9" s="48"/>
      <c r="P9" s="48"/>
      <c r="Q9" s="48"/>
      <c r="R9" s="48"/>
      <c r="S9" s="48"/>
      <c r="T9" s="48"/>
    </row>
    <row r="10" spans="1:20" ht="11.25" customHeight="1">
      <c r="A10" s="28" t="s">
        <v>40</v>
      </c>
      <c r="B10" s="41">
        <v>75</v>
      </c>
      <c r="C10" s="42">
        <v>44</v>
      </c>
      <c r="D10" s="43" t="s">
        <v>41</v>
      </c>
      <c r="E10" s="42">
        <v>40</v>
      </c>
      <c r="F10" s="44">
        <f>+E10/C10*100</f>
        <v>90.9090909090909</v>
      </c>
      <c r="G10" s="42">
        <v>31.5</v>
      </c>
      <c r="H10" s="45">
        <f aca="true" t="shared" si="2" ref="H10:H25">+(G10/B10)*100</f>
        <v>42</v>
      </c>
      <c r="I10" s="46"/>
      <c r="J10" s="34" t="s">
        <v>42</v>
      </c>
      <c r="K10" s="47"/>
      <c r="L10" s="47"/>
      <c r="M10" s="48"/>
      <c r="N10" s="48"/>
      <c r="O10" s="48"/>
      <c r="P10" s="48"/>
      <c r="Q10" s="48"/>
      <c r="R10" s="48"/>
      <c r="S10" s="48"/>
      <c r="T10" s="48"/>
    </row>
    <row r="11" spans="1:20" ht="11.25" customHeight="1">
      <c r="A11" s="28" t="s">
        <v>43</v>
      </c>
      <c r="B11" s="41">
        <v>10560</v>
      </c>
      <c r="C11" s="42">
        <v>147</v>
      </c>
      <c r="D11" s="43"/>
      <c r="E11" s="42">
        <v>145</v>
      </c>
      <c r="F11" s="44"/>
      <c r="G11" s="42">
        <v>203</v>
      </c>
      <c r="H11" s="45">
        <f t="shared" si="2"/>
        <v>1.9223484848484846</v>
      </c>
      <c r="I11" s="46"/>
      <c r="J11" s="34" t="s">
        <v>44</v>
      </c>
      <c r="K11" s="47"/>
      <c r="L11" s="47"/>
      <c r="M11" s="48"/>
      <c r="N11" s="48"/>
      <c r="O11" s="48"/>
      <c r="P11" s="48"/>
      <c r="Q11" s="48"/>
      <c r="R11" s="48"/>
      <c r="S11" s="48"/>
      <c r="T11" s="48"/>
    </row>
    <row r="12" spans="1:20" ht="11.25" customHeight="1">
      <c r="A12" s="28" t="s">
        <v>45</v>
      </c>
      <c r="B12" s="41">
        <v>25760</v>
      </c>
      <c r="C12" s="42">
        <v>4480</v>
      </c>
      <c r="D12" s="43" t="s">
        <v>41</v>
      </c>
      <c r="E12" s="42">
        <v>3883</v>
      </c>
      <c r="F12" s="44">
        <f aca="true" t="shared" si="3" ref="F12:F34">+E12/C12*100</f>
        <v>86.67410714285714</v>
      </c>
      <c r="G12" s="42">
        <v>1500</v>
      </c>
      <c r="H12" s="45">
        <f t="shared" si="2"/>
        <v>5.8229813664596275</v>
      </c>
      <c r="I12" s="46">
        <v>0.37</v>
      </c>
      <c r="J12" s="34" t="s">
        <v>46</v>
      </c>
      <c r="K12" s="47"/>
      <c r="L12" s="47"/>
      <c r="M12" s="48"/>
      <c r="N12" s="48"/>
      <c r="O12" s="48"/>
      <c r="P12" s="48"/>
      <c r="Q12" s="48"/>
      <c r="R12" s="48"/>
      <c r="S12" s="48"/>
      <c r="T12" s="48"/>
    </row>
    <row r="13" spans="1:20" ht="11.25" customHeight="1">
      <c r="A13" s="28" t="s">
        <v>47</v>
      </c>
      <c r="B13" s="41">
        <v>3751</v>
      </c>
      <c r="C13" s="42">
        <v>4542</v>
      </c>
      <c r="D13" s="43" t="s">
        <v>48</v>
      </c>
      <c r="E13" s="42">
        <v>4353</v>
      </c>
      <c r="F13" s="44">
        <f t="shared" si="3"/>
        <v>95.83883751651256</v>
      </c>
      <c r="G13" s="42">
        <v>2158</v>
      </c>
      <c r="H13" s="45">
        <f t="shared" si="2"/>
        <v>57.53132498000533</v>
      </c>
      <c r="I13" s="46" t="s">
        <v>49</v>
      </c>
      <c r="J13" s="34" t="s">
        <v>50</v>
      </c>
      <c r="K13" s="47"/>
      <c r="L13" s="47"/>
      <c r="M13" s="48"/>
      <c r="N13" s="48"/>
      <c r="O13" s="48"/>
      <c r="P13" s="48"/>
      <c r="Q13" s="48"/>
      <c r="R13" s="48"/>
      <c r="S13" s="48"/>
      <c r="T13" s="48"/>
    </row>
    <row r="14" spans="1:20" ht="11.25" customHeight="1">
      <c r="A14" s="28" t="s">
        <v>51</v>
      </c>
      <c r="B14" s="41">
        <v>34985</v>
      </c>
      <c r="C14" s="42">
        <v>14789</v>
      </c>
      <c r="D14" s="43" t="s">
        <v>52</v>
      </c>
      <c r="E14" s="42">
        <v>12396</v>
      </c>
      <c r="F14" s="44">
        <f t="shared" si="3"/>
        <v>83.81905470281966</v>
      </c>
      <c r="G14" s="42">
        <v>7238</v>
      </c>
      <c r="H14" s="45">
        <f t="shared" si="2"/>
        <v>20.688866657138774</v>
      </c>
      <c r="I14" s="46" t="s">
        <v>53</v>
      </c>
      <c r="J14" s="50" t="s">
        <v>54</v>
      </c>
      <c r="K14" s="47"/>
      <c r="L14" s="47"/>
      <c r="M14" s="48"/>
      <c r="N14" s="48"/>
      <c r="O14" s="48"/>
      <c r="P14" s="48"/>
      <c r="Q14" s="48"/>
      <c r="R14" s="48"/>
      <c r="S14" s="48"/>
      <c r="T14" s="48"/>
    </row>
    <row r="15" spans="1:20" ht="11.25" customHeight="1">
      <c r="A15" s="28" t="s">
        <v>55</v>
      </c>
      <c r="B15" s="41">
        <v>15800</v>
      </c>
      <c r="C15" s="42">
        <v>2503</v>
      </c>
      <c r="D15" s="43" t="s">
        <v>52</v>
      </c>
      <c r="E15" s="42">
        <v>2252</v>
      </c>
      <c r="F15" s="45">
        <f t="shared" si="3"/>
        <v>89.97203355972833</v>
      </c>
      <c r="G15" s="42">
        <v>3694</v>
      </c>
      <c r="H15" s="45">
        <f t="shared" si="2"/>
        <v>23.379746835443036</v>
      </c>
      <c r="I15" s="46"/>
      <c r="J15" s="50" t="s">
        <v>56</v>
      </c>
      <c r="K15" s="47"/>
      <c r="L15" s="47"/>
      <c r="M15" s="48"/>
      <c r="N15" s="48"/>
      <c r="O15" s="48"/>
      <c r="P15" s="48"/>
      <c r="Q15" s="48"/>
      <c r="R15" s="48"/>
      <c r="S15" s="48"/>
      <c r="T15" s="48"/>
    </row>
    <row r="16" spans="1:20" ht="11.25" customHeight="1">
      <c r="A16" s="28" t="s">
        <v>57</v>
      </c>
      <c r="B16" s="41">
        <v>14240</v>
      </c>
      <c r="C16" s="42">
        <v>841</v>
      </c>
      <c r="D16" s="49" t="s">
        <v>32</v>
      </c>
      <c r="E16" s="42">
        <v>840</v>
      </c>
      <c r="F16" s="45">
        <f t="shared" si="3"/>
        <v>99.88109393579072</v>
      </c>
      <c r="G16" s="42">
        <v>1370</v>
      </c>
      <c r="H16" s="45">
        <f t="shared" si="2"/>
        <v>9.620786516853933</v>
      </c>
      <c r="I16" s="46" t="s">
        <v>58</v>
      </c>
      <c r="J16" s="34" t="s">
        <v>59</v>
      </c>
      <c r="K16" s="47"/>
      <c r="L16" s="47"/>
      <c r="M16" s="48"/>
      <c r="N16" s="48"/>
      <c r="O16" s="48"/>
      <c r="P16" s="48"/>
      <c r="Q16" s="48"/>
      <c r="R16" s="48"/>
      <c r="S16" s="48"/>
      <c r="T16" s="48"/>
    </row>
    <row r="17" spans="1:20" ht="11.25" customHeight="1">
      <c r="A17" s="28" t="s">
        <v>60</v>
      </c>
      <c r="B17" s="41">
        <v>1630</v>
      </c>
      <c r="C17" s="42">
        <v>84</v>
      </c>
      <c r="D17" s="43" t="s">
        <v>52</v>
      </c>
      <c r="E17" s="42">
        <v>74</v>
      </c>
      <c r="F17" s="45">
        <f t="shared" si="3"/>
        <v>88.09523809523809</v>
      </c>
      <c r="G17" s="42">
        <v>54</v>
      </c>
      <c r="H17" s="45">
        <f t="shared" si="2"/>
        <v>3.3128834355828225</v>
      </c>
      <c r="I17" s="46" t="s">
        <v>61</v>
      </c>
      <c r="J17" s="34" t="s">
        <v>62</v>
      </c>
      <c r="K17" s="35"/>
      <c r="L17" s="35"/>
      <c r="M17" s="36"/>
      <c r="N17" s="36"/>
      <c r="O17" s="36"/>
      <c r="P17" s="36"/>
      <c r="Q17" s="36"/>
      <c r="R17" s="36"/>
      <c r="S17" s="36"/>
      <c r="T17" s="36"/>
    </row>
    <row r="18" spans="1:20" ht="11.25" customHeight="1">
      <c r="A18" s="28" t="s">
        <v>63</v>
      </c>
      <c r="B18" s="41">
        <v>20500</v>
      </c>
      <c r="C18" s="42">
        <v>1118</v>
      </c>
      <c r="D18" s="43" t="s">
        <v>23</v>
      </c>
      <c r="E18" s="42">
        <v>993</v>
      </c>
      <c r="F18" s="44">
        <f t="shared" si="3"/>
        <v>88.81932021466905</v>
      </c>
      <c r="G18" s="42">
        <v>2078</v>
      </c>
      <c r="H18" s="45">
        <f t="shared" si="2"/>
        <v>10.136585365853659</v>
      </c>
      <c r="I18" s="46"/>
      <c r="J18" s="34" t="s">
        <v>64</v>
      </c>
      <c r="K18" s="47"/>
      <c r="L18" s="47"/>
      <c r="M18" s="48"/>
      <c r="N18" s="48"/>
      <c r="O18" s="48"/>
      <c r="P18" s="48"/>
      <c r="Q18" s="48"/>
      <c r="R18" s="48"/>
      <c r="S18" s="48"/>
      <c r="T18" s="48"/>
    </row>
    <row r="19" spans="1:20" ht="11.25" customHeight="1">
      <c r="A19" s="28" t="s">
        <v>65</v>
      </c>
      <c r="B19" s="41">
        <v>27450</v>
      </c>
      <c r="C19" s="42">
        <v>2787</v>
      </c>
      <c r="D19" s="43" t="s">
        <v>23</v>
      </c>
      <c r="E19" s="42">
        <v>2643</v>
      </c>
      <c r="F19" s="44">
        <f t="shared" si="3"/>
        <v>94.83315392895587</v>
      </c>
      <c r="G19" s="42">
        <v>3200</v>
      </c>
      <c r="H19" s="45">
        <f t="shared" si="2"/>
        <v>11.657559198542804</v>
      </c>
      <c r="I19" s="46">
        <v>0.55</v>
      </c>
      <c r="J19" s="34" t="s">
        <v>66</v>
      </c>
      <c r="K19" s="47"/>
      <c r="L19" s="47"/>
      <c r="M19" s="48"/>
      <c r="N19" s="48"/>
      <c r="O19" s="48"/>
      <c r="P19" s="48"/>
      <c r="Q19" s="48"/>
      <c r="R19" s="48"/>
      <c r="S19" s="48"/>
      <c r="T19" s="48"/>
    </row>
    <row r="20" spans="1:20" ht="11.25" customHeight="1">
      <c r="A20" s="28" t="s">
        <v>67</v>
      </c>
      <c r="B20" s="41">
        <v>2329</v>
      </c>
      <c r="C20" s="42">
        <v>338</v>
      </c>
      <c r="D20" s="43" t="s">
        <v>68</v>
      </c>
      <c r="E20" s="42">
        <v>329</v>
      </c>
      <c r="F20" s="44">
        <f t="shared" si="3"/>
        <v>97.33727810650888</v>
      </c>
      <c r="G20" s="42">
        <v>200</v>
      </c>
      <c r="H20" s="45">
        <f t="shared" si="2"/>
        <v>8.587376556462</v>
      </c>
      <c r="I20" s="46">
        <v>0.49</v>
      </c>
      <c r="J20" s="51" t="s">
        <v>69</v>
      </c>
      <c r="K20" s="47"/>
      <c r="L20" s="47"/>
      <c r="M20" s="48"/>
      <c r="N20" s="48"/>
      <c r="O20" s="48"/>
      <c r="P20" s="48"/>
      <c r="Q20" s="48"/>
      <c r="R20" s="48"/>
      <c r="S20" s="48"/>
      <c r="T20" s="48"/>
    </row>
    <row r="21" spans="1:20" ht="11.25" customHeight="1">
      <c r="A21" s="28" t="s">
        <v>70</v>
      </c>
      <c r="B21" s="41">
        <v>2630</v>
      </c>
      <c r="C21" s="42">
        <v>160</v>
      </c>
      <c r="D21" s="49" t="s">
        <v>32</v>
      </c>
      <c r="E21" s="42">
        <v>150</v>
      </c>
      <c r="F21" s="45">
        <f t="shared" si="3"/>
        <v>93.75</v>
      </c>
      <c r="G21" s="42">
        <v>300</v>
      </c>
      <c r="H21" s="45">
        <f t="shared" si="2"/>
        <v>11.406844106463879</v>
      </c>
      <c r="I21" s="46"/>
      <c r="J21" s="34" t="s">
        <v>71</v>
      </c>
      <c r="K21" s="35"/>
      <c r="L21" s="35"/>
      <c r="M21" s="36"/>
      <c r="N21" s="36"/>
      <c r="O21" s="36"/>
      <c r="P21" s="36"/>
      <c r="Q21" s="36"/>
      <c r="R21" s="36"/>
      <c r="S21" s="36"/>
      <c r="T21" s="36"/>
    </row>
    <row r="22" spans="1:20" ht="11.25" customHeight="1">
      <c r="A22" s="28" t="s">
        <v>72</v>
      </c>
      <c r="B22" s="41">
        <v>41395</v>
      </c>
      <c r="C22" s="42">
        <v>2430</v>
      </c>
      <c r="D22" s="49" t="s">
        <v>32</v>
      </c>
      <c r="E22" s="42">
        <v>2428</v>
      </c>
      <c r="F22" s="45">
        <f t="shared" si="3"/>
        <v>99.91769547325103</v>
      </c>
      <c r="G22" s="42">
        <v>2083</v>
      </c>
      <c r="H22" s="45">
        <f t="shared" si="2"/>
        <v>5.0320086967025</v>
      </c>
      <c r="I22" s="46"/>
      <c r="J22" s="34" t="s">
        <v>73</v>
      </c>
      <c r="K22" s="35"/>
      <c r="L22" s="35"/>
      <c r="M22" s="36"/>
      <c r="N22" s="36"/>
      <c r="O22" s="36"/>
      <c r="P22" s="36"/>
      <c r="Q22" s="36"/>
      <c r="R22" s="36"/>
      <c r="S22" s="36"/>
      <c r="T22" s="36"/>
    </row>
    <row r="23" spans="1:20" ht="11.25" customHeight="1">
      <c r="A23" s="28" t="s">
        <v>74</v>
      </c>
      <c r="B23" s="41">
        <v>5572</v>
      </c>
      <c r="C23" s="42">
        <v>2750</v>
      </c>
      <c r="D23" s="43" t="s">
        <v>68</v>
      </c>
      <c r="E23" s="42">
        <v>2475</v>
      </c>
      <c r="F23" s="44">
        <f t="shared" si="3"/>
        <v>90</v>
      </c>
      <c r="G23" s="42">
        <v>1980</v>
      </c>
      <c r="H23" s="45">
        <f t="shared" si="2"/>
        <v>35.534816941852114</v>
      </c>
      <c r="I23" s="46">
        <v>0.52</v>
      </c>
      <c r="J23" s="34" t="s">
        <v>75</v>
      </c>
      <c r="K23" s="47"/>
      <c r="L23" s="47"/>
      <c r="M23" s="48"/>
      <c r="N23" s="48"/>
      <c r="O23" s="48"/>
      <c r="P23" s="48"/>
      <c r="Q23" s="48"/>
      <c r="R23" s="48"/>
      <c r="S23" s="48"/>
      <c r="T23" s="48"/>
    </row>
    <row r="24" spans="1:20" ht="11.25" customHeight="1">
      <c r="A24" s="28" t="s">
        <v>76</v>
      </c>
      <c r="B24" s="41">
        <v>41021</v>
      </c>
      <c r="C24" s="42">
        <v>805</v>
      </c>
      <c r="D24" s="43" t="s">
        <v>77</v>
      </c>
      <c r="E24" s="42">
        <v>692</v>
      </c>
      <c r="F24" s="45">
        <f t="shared" si="3"/>
        <v>85.96273291925466</v>
      </c>
      <c r="G24" s="42">
        <v>1703</v>
      </c>
      <c r="H24" s="45">
        <f t="shared" si="2"/>
        <v>4.151532142073572</v>
      </c>
      <c r="I24" s="46"/>
      <c r="J24" s="34" t="s">
        <v>78</v>
      </c>
      <c r="K24" s="35"/>
      <c r="L24" s="35"/>
      <c r="M24" s="36"/>
      <c r="N24" s="36"/>
      <c r="O24" s="36"/>
      <c r="P24" s="36"/>
      <c r="Q24" s="36"/>
      <c r="R24" s="36"/>
      <c r="S24" s="36"/>
      <c r="T24" s="36"/>
    </row>
    <row r="25" spans="1:20" ht="11.25" customHeight="1">
      <c r="A25" s="28" t="s">
        <v>79</v>
      </c>
      <c r="B25" s="41">
        <v>29988</v>
      </c>
      <c r="C25" s="42">
        <v>1496</v>
      </c>
      <c r="D25" s="43" t="s">
        <v>35</v>
      </c>
      <c r="E25" s="42">
        <v>1064</v>
      </c>
      <c r="F25" s="44">
        <f t="shared" si="3"/>
        <v>71.12299465240642</v>
      </c>
      <c r="G25" s="42">
        <v>2086</v>
      </c>
      <c r="H25" s="45">
        <f t="shared" si="2"/>
        <v>6.956115779645192</v>
      </c>
      <c r="I25" s="46">
        <v>0.62</v>
      </c>
      <c r="J25" s="34" t="s">
        <v>80</v>
      </c>
      <c r="K25" s="47"/>
      <c r="L25" s="47"/>
      <c r="M25" s="48"/>
      <c r="N25" s="48"/>
      <c r="O25" s="48"/>
      <c r="P25" s="48"/>
      <c r="Q25" s="48"/>
      <c r="R25" s="48"/>
      <c r="S25" s="48"/>
      <c r="T25" s="48"/>
    </row>
    <row r="26" spans="1:20" ht="11.25" customHeight="1">
      <c r="A26" s="28" t="s">
        <v>81</v>
      </c>
      <c r="B26" s="41">
        <v>49400</v>
      </c>
      <c r="C26" s="42">
        <v>3828</v>
      </c>
      <c r="D26" s="49" t="s">
        <v>82</v>
      </c>
      <c r="E26" s="42">
        <v>3801</v>
      </c>
      <c r="F26" s="44">
        <f t="shared" si="3"/>
        <v>99.29467084639498</v>
      </c>
      <c r="G26" s="42">
        <v>5428</v>
      </c>
      <c r="H26" s="45">
        <f>+G26/B26*100</f>
        <v>10.987854251012145</v>
      </c>
      <c r="I26" s="46" t="s">
        <v>83</v>
      </c>
      <c r="J26" s="34" t="s">
        <v>84</v>
      </c>
      <c r="K26" s="47"/>
      <c r="L26" s="47"/>
      <c r="M26" s="48"/>
      <c r="N26" s="48"/>
      <c r="O26" s="48"/>
      <c r="P26" s="48"/>
      <c r="Q26" s="48"/>
      <c r="R26" s="48"/>
      <c r="S26" s="48"/>
      <c r="T26" s="48"/>
    </row>
    <row r="27" spans="1:20" ht="11.25" customHeight="1">
      <c r="A27" s="28" t="s">
        <v>85</v>
      </c>
      <c r="B27" s="41">
        <v>38809</v>
      </c>
      <c r="C27" s="42">
        <v>102</v>
      </c>
      <c r="D27" s="43" t="s">
        <v>86</v>
      </c>
      <c r="E27" s="42">
        <v>80</v>
      </c>
      <c r="F27" s="44">
        <f t="shared" si="3"/>
        <v>78.43137254901961</v>
      </c>
      <c r="G27" s="42">
        <v>161</v>
      </c>
      <c r="H27" s="45">
        <f aca="true" t="shared" si="4" ref="H27:H39">+(G27/B27)*100</f>
        <v>0.4148522249993558</v>
      </c>
      <c r="I27" s="46">
        <v>0.36</v>
      </c>
      <c r="J27" s="34" t="s">
        <v>87</v>
      </c>
      <c r="K27" s="47"/>
      <c r="L27" s="47"/>
      <c r="M27" s="48"/>
      <c r="N27" s="48"/>
      <c r="O27" s="48"/>
      <c r="P27" s="48"/>
      <c r="Q27" s="48"/>
      <c r="R27" s="48"/>
      <c r="S27" s="48"/>
      <c r="T27" s="48"/>
    </row>
    <row r="28" spans="1:20" ht="11.25" customHeight="1">
      <c r="A28" s="28" t="s">
        <v>88</v>
      </c>
      <c r="B28" s="41">
        <v>43782</v>
      </c>
      <c r="C28" s="42">
        <v>1627</v>
      </c>
      <c r="D28" s="49" t="s">
        <v>89</v>
      </c>
      <c r="E28" s="42">
        <v>1583</v>
      </c>
      <c r="F28" s="44">
        <f t="shared" si="3"/>
        <v>97.29563614013522</v>
      </c>
      <c r="G28" s="42">
        <v>6534</v>
      </c>
      <c r="H28" s="45">
        <f t="shared" si="4"/>
        <v>14.923941345758532</v>
      </c>
      <c r="I28" s="46"/>
      <c r="J28" s="34" t="s">
        <v>90</v>
      </c>
      <c r="K28" s="35"/>
      <c r="L28" s="35"/>
      <c r="M28" s="36"/>
      <c r="N28" s="36"/>
      <c r="O28" s="36"/>
      <c r="P28" s="36"/>
      <c r="Q28" s="36"/>
      <c r="R28" s="36"/>
      <c r="S28" s="36"/>
      <c r="T28" s="36"/>
    </row>
    <row r="29" spans="1:20" ht="11.25" customHeight="1">
      <c r="A29" s="28" t="s">
        <v>91</v>
      </c>
      <c r="B29" s="41">
        <v>76200</v>
      </c>
      <c r="C29" s="42">
        <v>16217</v>
      </c>
      <c r="D29" s="43" t="s">
        <v>52</v>
      </c>
      <c r="E29" s="42">
        <v>14594</v>
      </c>
      <c r="F29" s="45">
        <f t="shared" si="3"/>
        <v>89.99198372078683</v>
      </c>
      <c r="G29" s="42">
        <v>21891</v>
      </c>
      <c r="H29" s="45">
        <f t="shared" si="4"/>
        <v>28.728346456692915</v>
      </c>
      <c r="I29" s="46"/>
      <c r="J29" s="34" t="s">
        <v>92</v>
      </c>
      <c r="K29" s="35"/>
      <c r="L29" s="35"/>
      <c r="M29" s="36"/>
      <c r="N29" s="36"/>
      <c r="O29" s="36"/>
      <c r="P29" s="36"/>
      <c r="Q29" s="36"/>
      <c r="R29" s="36"/>
      <c r="S29" s="36"/>
      <c r="T29" s="36"/>
    </row>
    <row r="30" spans="1:20" ht="11.25" customHeight="1">
      <c r="A30" s="28" t="s">
        <v>93</v>
      </c>
      <c r="B30" s="41">
        <v>44</v>
      </c>
      <c r="C30" s="42">
        <v>9.4</v>
      </c>
      <c r="D30" s="43" t="s">
        <v>35</v>
      </c>
      <c r="E30" s="42">
        <v>6.7</v>
      </c>
      <c r="F30" s="44">
        <f t="shared" si="3"/>
        <v>71.27659574468085</v>
      </c>
      <c r="G30" s="42">
        <v>11.5</v>
      </c>
      <c r="H30" s="45">
        <f t="shared" si="4"/>
        <v>26.136363636363637</v>
      </c>
      <c r="I30" s="46"/>
      <c r="J30" s="34" t="s">
        <v>94</v>
      </c>
      <c r="K30" s="47"/>
      <c r="L30" s="47"/>
      <c r="M30" s="48"/>
      <c r="N30" s="48"/>
      <c r="O30" s="48"/>
      <c r="P30" s="48"/>
      <c r="Q30" s="48"/>
      <c r="R30" s="48"/>
      <c r="S30" s="48"/>
      <c r="T30" s="48"/>
    </row>
    <row r="31" spans="1:20" ht="11.25" customHeight="1">
      <c r="A31" s="28" t="s">
        <v>95</v>
      </c>
      <c r="B31" s="41">
        <v>1920</v>
      </c>
      <c r="C31" s="42">
        <v>1685</v>
      </c>
      <c r="D31" s="43" t="s">
        <v>68</v>
      </c>
      <c r="E31" s="42">
        <v>1584</v>
      </c>
      <c r="F31" s="44">
        <f t="shared" si="3"/>
        <v>94.00593471810089</v>
      </c>
      <c r="G31" s="42">
        <v>871</v>
      </c>
      <c r="H31" s="45">
        <f t="shared" si="4"/>
        <v>45.364583333333336</v>
      </c>
      <c r="I31" s="46" t="s">
        <v>96</v>
      </c>
      <c r="J31" s="34" t="s">
        <v>97</v>
      </c>
      <c r="K31" s="47"/>
      <c r="L31" s="47"/>
      <c r="M31" s="48"/>
      <c r="N31" s="48"/>
      <c r="O31" s="48"/>
      <c r="P31" s="48"/>
      <c r="Q31" s="48"/>
      <c r="R31" s="48"/>
      <c r="S31" s="48"/>
      <c r="T31" s="48"/>
    </row>
    <row r="32" spans="1:20" ht="11.25" customHeight="1">
      <c r="A32" s="28" t="s">
        <v>98</v>
      </c>
      <c r="B32" s="41">
        <v>1878</v>
      </c>
      <c r="C32" s="42">
        <v>437</v>
      </c>
      <c r="D32" s="43" t="s">
        <v>35</v>
      </c>
      <c r="E32" s="42">
        <v>305</v>
      </c>
      <c r="F32" s="44">
        <f t="shared" si="3"/>
        <v>69.79405034324942</v>
      </c>
      <c r="G32" s="42">
        <v>625</v>
      </c>
      <c r="H32" s="45">
        <f t="shared" si="4"/>
        <v>33.2800851970181</v>
      </c>
      <c r="I32" s="46">
        <v>0.5</v>
      </c>
      <c r="J32" s="34" t="s">
        <v>99</v>
      </c>
      <c r="K32" s="47"/>
      <c r="L32" s="47"/>
      <c r="M32" s="48"/>
      <c r="N32" s="48"/>
      <c r="O32" s="48"/>
      <c r="P32" s="48"/>
      <c r="Q32" s="48"/>
      <c r="R32" s="48"/>
      <c r="S32" s="48"/>
      <c r="T32" s="48"/>
    </row>
    <row r="33" spans="1:20" ht="11.25" customHeight="1">
      <c r="A33" s="28" t="s">
        <v>100</v>
      </c>
      <c r="B33" s="41">
        <v>99640</v>
      </c>
      <c r="C33" s="42">
        <v>1333</v>
      </c>
      <c r="D33" s="43"/>
      <c r="E33" s="42">
        <v>1292</v>
      </c>
      <c r="F33" s="44">
        <f t="shared" si="3"/>
        <v>96.92423105776444</v>
      </c>
      <c r="G33" s="42">
        <v>14946</v>
      </c>
      <c r="H33" s="45">
        <f t="shared" si="4"/>
        <v>15</v>
      </c>
      <c r="I33" s="46">
        <v>0.7</v>
      </c>
      <c r="J33" s="34" t="s">
        <v>101</v>
      </c>
      <c r="K33" s="47"/>
      <c r="L33" s="47"/>
      <c r="M33" s="48"/>
      <c r="N33" s="48"/>
      <c r="O33" s="48"/>
      <c r="P33" s="48"/>
      <c r="Q33" s="48"/>
      <c r="R33" s="48"/>
      <c r="S33" s="48"/>
      <c r="T33" s="48"/>
    </row>
    <row r="34" spans="1:20" ht="11.25" customHeight="1">
      <c r="A34" s="28" t="s">
        <v>102</v>
      </c>
      <c r="B34" s="41">
        <v>1222</v>
      </c>
      <c r="C34" s="42">
        <v>92</v>
      </c>
      <c r="D34" s="49" t="s">
        <v>32</v>
      </c>
      <c r="E34" s="42">
        <v>90</v>
      </c>
      <c r="F34" s="45">
        <f t="shared" si="3"/>
        <v>97.82608695652173</v>
      </c>
      <c r="G34" s="42">
        <v>672</v>
      </c>
      <c r="H34" s="45">
        <f t="shared" si="4"/>
        <v>54.99181669394435</v>
      </c>
      <c r="I34" s="46" t="s">
        <v>103</v>
      </c>
      <c r="J34" s="34" t="s">
        <v>104</v>
      </c>
      <c r="K34" s="35"/>
      <c r="L34" s="35"/>
      <c r="M34" s="36"/>
      <c r="N34" s="36"/>
      <c r="O34" s="36"/>
      <c r="P34" s="36"/>
      <c r="Q34" s="36"/>
      <c r="R34" s="36"/>
      <c r="S34" s="36"/>
      <c r="T34" s="36"/>
    </row>
    <row r="35" spans="1:20" ht="11.25" customHeight="1">
      <c r="A35" s="28" t="s">
        <v>105</v>
      </c>
      <c r="B35" s="41">
        <v>37300</v>
      </c>
      <c r="C35" s="42">
        <v>4902</v>
      </c>
      <c r="D35" s="49" t="s">
        <v>82</v>
      </c>
      <c r="E35" s="42">
        <v>4901</v>
      </c>
      <c r="F35" s="45">
        <v>99.9</v>
      </c>
      <c r="G35" s="42">
        <v>10721</v>
      </c>
      <c r="H35" s="45">
        <f t="shared" si="4"/>
        <v>28.7426273458445</v>
      </c>
      <c r="I35" s="46" t="s">
        <v>106</v>
      </c>
      <c r="J35" s="34" t="s">
        <v>107</v>
      </c>
      <c r="K35" s="35"/>
      <c r="L35" s="35"/>
      <c r="M35" s="48"/>
      <c r="N35" s="36"/>
      <c r="O35" s="36"/>
      <c r="P35" s="36"/>
      <c r="Q35" s="36"/>
      <c r="R35" s="36"/>
      <c r="S35" s="36"/>
      <c r="T35" s="36"/>
    </row>
    <row r="36" spans="1:20" ht="11.25" customHeight="1">
      <c r="A36" s="28" t="s">
        <v>108</v>
      </c>
      <c r="B36" s="41">
        <v>3700</v>
      </c>
      <c r="C36" s="42">
        <v>430</v>
      </c>
      <c r="D36" s="43" t="s">
        <v>35</v>
      </c>
      <c r="E36" s="42">
        <v>360</v>
      </c>
      <c r="F36" s="45">
        <f aca="true" t="shared" si="5" ref="F36:F43">+E36/C36*100</f>
        <v>83.72093023255815</v>
      </c>
      <c r="G36" s="42">
        <v>612</v>
      </c>
      <c r="H36" s="45">
        <f t="shared" si="4"/>
        <v>16.54054054054054</v>
      </c>
      <c r="I36" s="46" t="s">
        <v>109</v>
      </c>
      <c r="J36" s="34" t="s">
        <v>110</v>
      </c>
      <c r="K36" s="47"/>
      <c r="L36" s="47"/>
      <c r="M36" s="48"/>
      <c r="N36" s="48"/>
      <c r="O36" s="48"/>
      <c r="P36" s="48"/>
      <c r="Q36" s="48"/>
      <c r="R36" s="48"/>
      <c r="S36" s="48"/>
      <c r="T36" s="48"/>
    </row>
    <row r="37" spans="1:20" ht="11.25" customHeight="1">
      <c r="A37" s="28" t="s">
        <v>111</v>
      </c>
      <c r="B37" s="41">
        <v>10398</v>
      </c>
      <c r="C37" s="42">
        <v>516</v>
      </c>
      <c r="D37" s="43" t="s">
        <v>23</v>
      </c>
      <c r="E37" s="42">
        <v>390</v>
      </c>
      <c r="F37" s="44">
        <f t="shared" si="5"/>
        <v>75.5813953488372</v>
      </c>
      <c r="G37" s="42">
        <v>1362</v>
      </c>
      <c r="H37" s="45">
        <f t="shared" si="4"/>
        <v>13.09867282169648</v>
      </c>
      <c r="I37" s="46">
        <v>0.69</v>
      </c>
      <c r="J37" s="34" t="s">
        <v>112</v>
      </c>
      <c r="K37" s="47"/>
      <c r="L37" s="47"/>
      <c r="M37" s="48"/>
      <c r="N37" s="48"/>
      <c r="O37" s="48"/>
      <c r="P37" s="48"/>
      <c r="Q37" s="48"/>
      <c r="R37" s="48"/>
      <c r="S37" s="48"/>
      <c r="T37" s="48"/>
    </row>
    <row r="38" spans="1:20" ht="11.25" customHeight="1">
      <c r="A38" s="28" t="s">
        <v>113</v>
      </c>
      <c r="B38" s="41">
        <v>13762</v>
      </c>
      <c r="C38" s="42">
        <v>3950</v>
      </c>
      <c r="D38" s="49" t="s">
        <v>89</v>
      </c>
      <c r="E38" s="42">
        <v>3600</v>
      </c>
      <c r="F38" s="45">
        <f t="shared" si="5"/>
        <v>91.13924050632912</v>
      </c>
      <c r="G38" s="42">
        <v>3960</v>
      </c>
      <c r="H38" s="45">
        <f t="shared" si="4"/>
        <v>28.774887371021652</v>
      </c>
      <c r="I38" s="46" t="s">
        <v>114</v>
      </c>
      <c r="J38" s="34" t="s">
        <v>115</v>
      </c>
      <c r="K38" s="35"/>
      <c r="L38" s="35"/>
      <c r="M38" s="36"/>
      <c r="N38" s="36"/>
      <c r="O38" s="36"/>
      <c r="P38" s="36"/>
      <c r="Q38" s="36"/>
      <c r="R38" s="36"/>
      <c r="S38" s="36"/>
      <c r="T38" s="36"/>
    </row>
    <row r="39" spans="1:20" ht="11.25" customHeight="1">
      <c r="A39" s="28" t="s">
        <v>116</v>
      </c>
      <c r="B39" s="41">
        <v>74390</v>
      </c>
      <c r="C39" s="42">
        <v>1306</v>
      </c>
      <c r="D39" s="49" t="s">
        <v>117</v>
      </c>
      <c r="E39" s="42">
        <v>1045</v>
      </c>
      <c r="F39" s="45">
        <f t="shared" si="5"/>
        <v>80.01531393568146</v>
      </c>
      <c r="G39" s="42">
        <v>1967</v>
      </c>
      <c r="H39" s="45">
        <f t="shared" si="4"/>
        <v>2.6441726038446025</v>
      </c>
      <c r="I39" s="52" t="s">
        <v>118</v>
      </c>
      <c r="J39" s="34" t="s">
        <v>119</v>
      </c>
      <c r="K39" s="29"/>
      <c r="L39" s="35"/>
      <c r="M39" s="36"/>
      <c r="N39" s="36"/>
      <c r="O39" s="36"/>
      <c r="P39" s="36"/>
      <c r="Q39" s="36"/>
      <c r="R39" s="36"/>
      <c r="S39" s="36"/>
      <c r="T39" s="36"/>
    </row>
    <row r="40" spans="1:20" ht="11.25" customHeight="1">
      <c r="A40" s="28" t="s">
        <v>120</v>
      </c>
      <c r="B40" s="41">
        <v>32453</v>
      </c>
      <c r="C40" s="42">
        <v>1900</v>
      </c>
      <c r="D40" s="49" t="s">
        <v>82</v>
      </c>
      <c r="E40" s="42">
        <v>1620</v>
      </c>
      <c r="F40" s="45">
        <f t="shared" si="5"/>
        <v>85.26315789473684</v>
      </c>
      <c r="G40" s="42">
        <v>24422</v>
      </c>
      <c r="H40" s="45">
        <f aca="true" t="shared" si="6" ref="H40:H42">+G40/B40*100</f>
        <v>75.25344344128432</v>
      </c>
      <c r="I40" s="46"/>
      <c r="J40" s="34" t="s">
        <v>121</v>
      </c>
      <c r="K40" s="47"/>
      <c r="L40" s="47"/>
      <c r="M40" s="48"/>
      <c r="N40" s="48"/>
      <c r="O40" s="48"/>
      <c r="P40" s="48"/>
      <c r="Q40" s="48"/>
      <c r="R40" s="48"/>
      <c r="S40" s="48"/>
      <c r="T40" s="48"/>
    </row>
    <row r="41" spans="1:20" ht="12.75" customHeight="1">
      <c r="A41" s="28" t="s">
        <v>122</v>
      </c>
      <c r="B41" s="41">
        <f>SUM(B4:B40)</f>
        <v>905073</v>
      </c>
      <c r="C41" s="42">
        <f>SUM(C4:C40)</f>
        <v>83271.4</v>
      </c>
      <c r="D41" s="41"/>
      <c r="E41" s="42">
        <f>SUM(E4:E40)</f>
        <v>74613.7</v>
      </c>
      <c r="F41" s="45">
        <f t="shared" si="5"/>
        <v>89.60303297410636</v>
      </c>
      <c r="G41" s="42">
        <f>SUM(G4:G40)</f>
        <v>133119</v>
      </c>
      <c r="H41" s="45">
        <f t="shared" si="6"/>
        <v>14.708095369102825</v>
      </c>
      <c r="I41" s="46"/>
      <c r="J41" s="53"/>
      <c r="K41" s="47"/>
      <c r="L41" s="47"/>
      <c r="M41" s="48"/>
      <c r="N41" s="48"/>
      <c r="O41" s="48"/>
      <c r="P41" s="48"/>
      <c r="Q41" s="48"/>
      <c r="R41" s="48"/>
      <c r="S41" s="48"/>
      <c r="T41" s="48"/>
    </row>
    <row r="42" spans="1:20" ht="12.75" customHeight="1">
      <c r="A42" s="28" t="s">
        <v>123</v>
      </c>
      <c r="B42" s="41">
        <v>337551</v>
      </c>
      <c r="C42" s="42">
        <v>11320</v>
      </c>
      <c r="D42" s="43"/>
      <c r="E42" s="42">
        <f>+C42*F41/100</f>
        <v>10143.06333266884</v>
      </c>
      <c r="F42" s="45">
        <f t="shared" si="5"/>
        <v>89.60303297410637</v>
      </c>
      <c r="G42" s="42">
        <f>+B42*H41/100</f>
        <v>49647.32299936027</v>
      </c>
      <c r="H42" s="45">
        <f t="shared" si="6"/>
        <v>14.708095369102825</v>
      </c>
      <c r="I42" s="46"/>
      <c r="J42" s="34" t="s">
        <v>124</v>
      </c>
      <c r="K42" s="47"/>
      <c r="L42" s="47"/>
      <c r="M42" s="48"/>
      <c r="N42" s="48"/>
      <c r="O42" s="48"/>
      <c r="P42" s="48"/>
      <c r="Q42" s="48"/>
      <c r="R42" s="48"/>
      <c r="S42" s="48"/>
      <c r="T42" s="48"/>
    </row>
    <row r="43" spans="1:20" ht="12.75" customHeight="1">
      <c r="A43" s="28" t="s">
        <v>15</v>
      </c>
      <c r="B43" s="41">
        <f>+B41+B42</f>
        <v>1242624</v>
      </c>
      <c r="C43" s="42">
        <f>+C41+C42</f>
        <v>94591.4</v>
      </c>
      <c r="D43" s="41"/>
      <c r="E43" s="42">
        <f>+E41+E42</f>
        <v>84756.76333266884</v>
      </c>
      <c r="F43" s="44">
        <f t="shared" si="5"/>
        <v>89.60303297410636</v>
      </c>
      <c r="G43" s="42">
        <f>+G41+G42</f>
        <v>182766.32299936027</v>
      </c>
      <c r="H43" s="45">
        <f>+(G43/B43)*100</f>
        <v>14.708095369102825</v>
      </c>
      <c r="I43" s="46"/>
      <c r="J43" s="34"/>
      <c r="K43" s="35"/>
      <c r="L43" s="35"/>
      <c r="M43" s="36"/>
      <c r="N43" s="36"/>
      <c r="O43" s="36"/>
      <c r="P43" s="36"/>
      <c r="Q43" s="36"/>
      <c r="R43" s="36"/>
      <c r="S43" s="36"/>
      <c r="T43" s="36"/>
    </row>
    <row r="44" spans="1:20" ht="12.75" customHeight="1">
      <c r="A44" s="28"/>
      <c r="B44" s="54"/>
      <c r="C44" s="55"/>
      <c r="D44" s="31"/>
      <c r="E44" s="55"/>
      <c r="F44" s="56"/>
      <c r="G44" s="55"/>
      <c r="H44" s="57"/>
      <c r="I44" s="30"/>
      <c r="J44" s="34"/>
      <c r="K44" s="35"/>
      <c r="L44" s="35"/>
      <c r="M44" s="36"/>
      <c r="N44" s="36"/>
      <c r="O44" s="36"/>
      <c r="P44" s="36"/>
      <c r="Q44" s="36"/>
      <c r="R44" s="36"/>
      <c r="S44" s="36"/>
      <c r="T44" s="36"/>
    </row>
    <row r="45" spans="1:20" ht="12.75" customHeight="1">
      <c r="A45" s="28"/>
      <c r="B45" s="54"/>
      <c r="C45" s="55"/>
      <c r="D45" s="31"/>
      <c r="E45" s="55"/>
      <c r="F45" s="56"/>
      <c r="G45" s="55"/>
      <c r="H45" s="57"/>
      <c r="I45" s="30"/>
      <c r="J45" s="34"/>
      <c r="K45" s="35"/>
      <c r="L45" s="35"/>
      <c r="M45" s="36"/>
      <c r="N45" s="36"/>
      <c r="O45" s="36"/>
      <c r="P45" s="36"/>
      <c r="Q45" s="36"/>
      <c r="R45" s="36"/>
      <c r="S45" s="36"/>
      <c r="T45" s="36"/>
    </row>
    <row r="46" spans="1:20" ht="12.75" customHeight="1">
      <c r="A46" s="58" t="s">
        <v>125</v>
      </c>
      <c r="B46" s="58"/>
      <c r="C46" s="58"/>
      <c r="D46" s="58"/>
      <c r="E46" s="58"/>
      <c r="F46" s="58"/>
      <c r="G46" s="58"/>
      <c r="H46" s="58"/>
      <c r="I46" s="58"/>
      <c r="J46" s="34"/>
      <c r="K46" s="35"/>
      <c r="L46" s="35"/>
      <c r="M46" s="36"/>
      <c r="N46" s="36"/>
      <c r="O46" s="36"/>
      <c r="P46" s="36"/>
      <c r="Q46" s="36"/>
      <c r="R46" s="36"/>
      <c r="S46" s="36"/>
      <c r="T46" s="36"/>
    </row>
    <row r="47" spans="1:20" ht="12.75" customHeight="1">
      <c r="A47" s="59" t="s">
        <v>126</v>
      </c>
      <c r="B47" s="59"/>
      <c r="C47" s="59"/>
      <c r="D47" s="59"/>
      <c r="E47" s="59"/>
      <c r="F47" s="59"/>
      <c r="G47" s="59"/>
      <c r="H47" s="59"/>
      <c r="I47" s="59"/>
      <c r="J47" s="34"/>
      <c r="K47" s="35"/>
      <c r="L47" s="35"/>
      <c r="M47" s="36"/>
      <c r="N47" s="36"/>
      <c r="O47" s="36"/>
      <c r="P47" s="36"/>
      <c r="Q47" s="36"/>
      <c r="R47" s="36"/>
      <c r="S47" s="36"/>
      <c r="T47" s="36"/>
    </row>
    <row r="48" spans="1:20" ht="13.5" customHeight="1">
      <c r="A48"/>
      <c r="J48" s="53"/>
      <c r="K48" s="47"/>
      <c r="L48" s="47"/>
      <c r="M48" s="48"/>
      <c r="N48" s="48"/>
      <c r="O48" s="48"/>
      <c r="P48" s="48"/>
      <c r="Q48" s="48"/>
      <c r="R48" s="48"/>
      <c r="S48" s="48"/>
      <c r="T48" s="48"/>
    </row>
  </sheetData>
  <sheetProtection selectLockedCells="1" selectUnlockedCells="1"/>
  <mergeCells count="3">
    <mergeCell ref="B2:I2"/>
    <mergeCell ref="A46:I46"/>
    <mergeCell ref="A47:I4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T44"/>
  <sheetViews>
    <sheetView zoomScale="80" zoomScaleNormal="80" workbookViewId="0" topLeftCell="A1">
      <pane ySplit="3" topLeftCell="A23" activePane="bottomLeft" state="frozen"/>
      <selection pane="topLeft" activeCell="A1" sqref="A1"/>
      <selection pane="bottomLeft" activeCell="A3" sqref="A3"/>
    </sheetView>
  </sheetViews>
  <sheetFormatPr defaultColWidth="9.140625" defaultRowHeight="15.75" customHeight="1"/>
  <cols>
    <col min="1" max="1" width="15.421875" style="11" customWidth="1"/>
    <col min="2" max="2" width="11.57421875" style="1" customWidth="1"/>
    <col min="3" max="3" width="13.00390625" style="1" customWidth="1"/>
    <col min="4" max="4" width="13.57421875" style="1" customWidth="1"/>
    <col min="5" max="5" width="12.8515625" style="1" customWidth="1"/>
    <col min="6" max="6" width="11.57421875" style="1" customWidth="1"/>
    <col min="7" max="7" width="12.7109375" style="1" customWidth="1"/>
    <col min="8" max="8" width="11.57421875" style="1" customWidth="1"/>
    <col min="9" max="9" width="14.00390625" style="1" customWidth="1"/>
    <col min="10" max="10" width="86.8515625" style="1" customWidth="1"/>
    <col min="11" max="11" width="11.57421875" style="1" customWidth="1"/>
    <col min="12" max="12" width="17.421875" style="1" customWidth="1"/>
    <col min="13" max="17" width="11.57421875" style="1" customWidth="1"/>
    <col min="18" max="18" width="15.140625" style="1" customWidth="1"/>
    <col min="19" max="20" width="11.57421875" style="1" customWidth="1"/>
    <col min="21" max="16384" width="17.28125" style="1" customWidth="1"/>
  </cols>
  <sheetData>
    <row r="1" spans="1:20" ht="12.75" customHeight="1">
      <c r="A1" s="60"/>
      <c r="B1" s="54"/>
      <c r="C1" s="55"/>
      <c r="D1" s="54"/>
      <c r="E1" s="55"/>
      <c r="F1" s="61"/>
      <c r="G1" s="55"/>
      <c r="H1" s="61"/>
      <c r="I1" s="30"/>
      <c r="J1" s="62"/>
      <c r="K1" s="63"/>
      <c r="L1" s="63"/>
      <c r="M1" s="63"/>
      <c r="N1" s="63"/>
      <c r="O1" s="63"/>
      <c r="P1" s="63"/>
      <c r="Q1" s="63"/>
      <c r="R1" s="64"/>
      <c r="S1" s="64"/>
      <c r="T1" s="64"/>
    </row>
    <row r="2" spans="1:20" ht="20.25" customHeight="1">
      <c r="A2" s="60"/>
      <c r="B2" s="65" t="s">
        <v>127</v>
      </c>
      <c r="C2" s="65"/>
      <c r="D2" s="65"/>
      <c r="E2" s="65"/>
      <c r="F2" s="65"/>
      <c r="G2" s="65"/>
      <c r="H2" s="65"/>
      <c r="I2" s="29"/>
      <c r="J2" s="62"/>
      <c r="K2" s="63"/>
      <c r="L2" s="63"/>
      <c r="M2" s="63"/>
      <c r="N2" s="63"/>
      <c r="O2" s="63"/>
      <c r="P2" s="63"/>
      <c r="Q2" s="63"/>
      <c r="R2" s="64"/>
      <c r="S2" s="64"/>
      <c r="T2" s="64"/>
    </row>
    <row r="3" spans="1:20" s="11" customFormat="1" ht="12.75" customHeight="1">
      <c r="A3" s="37" t="s">
        <v>18</v>
      </c>
      <c r="B3" s="6" t="s">
        <v>1</v>
      </c>
      <c r="C3" s="5" t="s">
        <v>2</v>
      </c>
      <c r="D3" s="8" t="s">
        <v>19</v>
      </c>
      <c r="E3" s="38" t="s">
        <v>3</v>
      </c>
      <c r="F3" s="39" t="s">
        <v>4</v>
      </c>
      <c r="G3" s="38" t="s">
        <v>5</v>
      </c>
      <c r="H3" s="39" t="s">
        <v>6</v>
      </c>
      <c r="I3" s="38" t="s">
        <v>20</v>
      </c>
      <c r="J3" s="40" t="s">
        <v>21</v>
      </c>
      <c r="K3" s="8"/>
      <c r="L3" s="8"/>
      <c r="M3" s="16"/>
      <c r="N3" s="16"/>
      <c r="O3" s="16"/>
      <c r="P3" s="16"/>
      <c r="Q3" s="16"/>
      <c r="R3" s="16"/>
      <c r="S3" s="16"/>
      <c r="T3" s="16"/>
    </row>
    <row r="4" spans="1:20" ht="11.25" customHeight="1">
      <c r="A4" s="28" t="s">
        <v>128</v>
      </c>
      <c r="B4" s="41">
        <v>37910</v>
      </c>
      <c r="C4" s="46"/>
      <c r="D4" s="43" t="s">
        <v>35</v>
      </c>
      <c r="E4" s="42"/>
      <c r="F4" s="66">
        <v>70</v>
      </c>
      <c r="G4" s="42">
        <v>11373</v>
      </c>
      <c r="H4" s="45">
        <f aca="true" t="shared" si="0" ref="H4:H35">+G4/B4*100</f>
        <v>30</v>
      </c>
      <c r="I4" s="46"/>
      <c r="J4" s="67" t="s">
        <v>129</v>
      </c>
      <c r="K4" s="63"/>
      <c r="L4" s="63"/>
      <c r="M4" s="63"/>
      <c r="N4" s="63"/>
      <c r="O4" s="63"/>
      <c r="P4" s="63"/>
      <c r="Q4" s="63"/>
      <c r="R4" s="64"/>
      <c r="S4" s="64"/>
      <c r="T4" s="64"/>
    </row>
    <row r="5" spans="1:20" ht="11.25" customHeight="1">
      <c r="A5" s="28" t="s">
        <v>130</v>
      </c>
      <c r="B5" s="41">
        <v>8</v>
      </c>
      <c r="C5" s="46">
        <v>7</v>
      </c>
      <c r="D5" s="43" t="s">
        <v>68</v>
      </c>
      <c r="E5" s="42">
        <v>6</v>
      </c>
      <c r="F5" s="45">
        <f>+E5/C5*100</f>
        <v>85.71428571428571</v>
      </c>
      <c r="G5" s="42">
        <v>4</v>
      </c>
      <c r="H5" s="45">
        <f t="shared" si="0"/>
        <v>50</v>
      </c>
      <c r="I5" s="46">
        <v>0.67</v>
      </c>
      <c r="J5" s="67" t="s">
        <v>131</v>
      </c>
      <c r="K5" s="63"/>
      <c r="L5" s="63"/>
      <c r="M5" s="63"/>
      <c r="N5" s="63"/>
      <c r="O5" s="63"/>
      <c r="P5" s="63"/>
      <c r="Q5" s="63"/>
      <c r="R5" s="64"/>
      <c r="S5" s="64"/>
      <c r="T5" s="64"/>
    </row>
    <row r="6" spans="1:20" ht="11.25" customHeight="1">
      <c r="A6" s="28" t="s">
        <v>132</v>
      </c>
      <c r="B6" s="41">
        <v>1735</v>
      </c>
      <c r="C6" s="46"/>
      <c r="D6" s="68" t="s">
        <v>133</v>
      </c>
      <c r="E6" s="42">
        <v>338</v>
      </c>
      <c r="F6" s="66"/>
      <c r="G6" s="42">
        <v>474</v>
      </c>
      <c r="H6" s="45">
        <f t="shared" si="0"/>
        <v>27.319884726224785</v>
      </c>
      <c r="I6" s="46"/>
      <c r="J6" s="67" t="s">
        <v>134</v>
      </c>
      <c r="K6" s="63"/>
      <c r="L6" s="63"/>
      <c r="M6" s="63"/>
      <c r="N6" s="63"/>
      <c r="O6" s="63"/>
      <c r="P6" s="63"/>
      <c r="Q6" s="63"/>
      <c r="R6" s="64"/>
      <c r="S6" s="64"/>
      <c r="T6" s="64"/>
    </row>
    <row r="7" spans="1:20" ht="11.25" customHeight="1">
      <c r="A7" s="28" t="s">
        <v>135</v>
      </c>
      <c r="B7" s="41">
        <v>398580</v>
      </c>
      <c r="C7" s="46">
        <v>157</v>
      </c>
      <c r="D7" s="43" t="s">
        <v>136</v>
      </c>
      <c r="E7" s="42">
        <v>86</v>
      </c>
      <c r="F7" s="45">
        <f aca="true" t="shared" si="1" ref="F7:F39">+E7/C7*100</f>
        <v>54.77707006369427</v>
      </c>
      <c r="G7" s="42">
        <v>31900</v>
      </c>
      <c r="H7" s="45">
        <f t="shared" si="0"/>
        <v>8.003412113001154</v>
      </c>
      <c r="I7" s="46">
        <v>0.8</v>
      </c>
      <c r="J7" s="34" t="s">
        <v>137</v>
      </c>
      <c r="K7" s="63"/>
      <c r="L7" s="63"/>
      <c r="M7" s="63"/>
      <c r="N7" s="63"/>
      <c r="O7" s="63"/>
      <c r="P7" s="63"/>
      <c r="Q7" s="63"/>
      <c r="R7" s="64"/>
      <c r="S7" s="64"/>
      <c r="T7" s="64"/>
    </row>
    <row r="8" spans="1:20" ht="11.25" customHeight="1">
      <c r="A8" s="28" t="s">
        <v>138</v>
      </c>
      <c r="B8" s="41">
        <v>4766</v>
      </c>
      <c r="C8" s="46">
        <v>1287</v>
      </c>
      <c r="D8" s="43" t="s">
        <v>139</v>
      </c>
      <c r="E8" s="42">
        <v>1285</v>
      </c>
      <c r="F8" s="45">
        <f t="shared" si="1"/>
        <v>99.84459984459984</v>
      </c>
      <c r="G8" s="42">
        <v>1938</v>
      </c>
      <c r="H8" s="45">
        <f t="shared" si="0"/>
        <v>40.66302979437684</v>
      </c>
      <c r="I8" s="46"/>
      <c r="J8" s="67" t="s">
        <v>140</v>
      </c>
      <c r="K8" s="63"/>
      <c r="L8" s="69"/>
      <c r="M8" s="63"/>
      <c r="N8" s="63"/>
      <c r="O8" s="63"/>
      <c r="P8" s="63"/>
      <c r="Q8" s="63"/>
      <c r="R8" s="64"/>
      <c r="S8" s="64"/>
      <c r="T8" s="64"/>
    </row>
    <row r="9" spans="1:20" ht="11.25" customHeight="1">
      <c r="A9" s="28" t="s">
        <v>141</v>
      </c>
      <c r="B9" s="41">
        <v>9241</v>
      </c>
      <c r="C9" s="46">
        <v>11639</v>
      </c>
      <c r="D9" s="43" t="s">
        <v>41</v>
      </c>
      <c r="E9" s="42">
        <v>9243</v>
      </c>
      <c r="F9" s="45">
        <f t="shared" si="1"/>
        <v>79.41403900678753</v>
      </c>
      <c r="G9" s="42">
        <v>3697</v>
      </c>
      <c r="H9" s="45">
        <f t="shared" si="0"/>
        <v>40.00649280380911</v>
      </c>
      <c r="I9" s="46" t="s">
        <v>142</v>
      </c>
      <c r="J9" s="34" t="s">
        <v>143</v>
      </c>
      <c r="K9" s="63"/>
      <c r="L9" s="69"/>
      <c r="M9" s="63"/>
      <c r="N9" s="63"/>
      <c r="O9" s="63"/>
      <c r="P9" s="63"/>
      <c r="Q9" s="63"/>
      <c r="R9" s="64"/>
      <c r="S9" s="64"/>
      <c r="T9" s="64"/>
    </row>
    <row r="10" spans="1:20" ht="11.25" customHeight="1">
      <c r="A10" s="28" t="s">
        <v>144</v>
      </c>
      <c r="B10" s="41">
        <v>12526</v>
      </c>
      <c r="C10" s="46">
        <v>3465</v>
      </c>
      <c r="D10" s="43" t="s">
        <v>86</v>
      </c>
      <c r="E10" s="42">
        <v>2791</v>
      </c>
      <c r="F10" s="45">
        <f t="shared" si="1"/>
        <v>80.54834054834055</v>
      </c>
      <c r="G10" s="42">
        <v>3953</v>
      </c>
      <c r="H10" s="45">
        <f t="shared" si="0"/>
        <v>31.55835861408271</v>
      </c>
      <c r="I10" s="46" t="s">
        <v>145</v>
      </c>
      <c r="J10" s="67" t="s">
        <v>146</v>
      </c>
      <c r="K10" s="63"/>
      <c r="L10" s="69"/>
      <c r="M10" s="63"/>
      <c r="N10" s="63"/>
      <c r="O10" s="63"/>
      <c r="P10" s="63"/>
      <c r="Q10" s="63"/>
      <c r="R10" s="64"/>
      <c r="S10" s="64"/>
      <c r="T10" s="64"/>
    </row>
    <row r="11" spans="1:20" ht="11.25" customHeight="1">
      <c r="A11" s="70" t="s">
        <v>147</v>
      </c>
      <c r="B11" s="41">
        <v>5655</v>
      </c>
      <c r="C11" s="71">
        <v>2300</v>
      </c>
      <c r="D11" s="68" t="s">
        <v>148</v>
      </c>
      <c r="E11" s="42">
        <v>1780</v>
      </c>
      <c r="F11" s="45">
        <f t="shared" si="1"/>
        <v>77.39130434782608</v>
      </c>
      <c r="G11" s="42">
        <v>1278</v>
      </c>
      <c r="H11" s="45">
        <f t="shared" si="0"/>
        <v>22.59946949602122</v>
      </c>
      <c r="I11" s="46"/>
      <c r="J11" s="67" t="s">
        <v>149</v>
      </c>
      <c r="K11" s="72"/>
      <c r="L11" s="72"/>
      <c r="M11" s="72"/>
      <c r="N11" s="72"/>
      <c r="O11" s="72"/>
      <c r="P11" s="72"/>
      <c r="Q11" s="72"/>
      <c r="R11" s="73"/>
      <c r="S11" s="73"/>
      <c r="T11" s="73"/>
    </row>
    <row r="12" spans="1:20" ht="11.25" customHeight="1">
      <c r="A12" s="28" t="s">
        <v>150</v>
      </c>
      <c r="B12" s="41">
        <v>521775</v>
      </c>
      <c r="C12" s="46">
        <v>200555</v>
      </c>
      <c r="D12" s="43" t="s">
        <v>151</v>
      </c>
      <c r="E12" s="42">
        <v>200160</v>
      </c>
      <c r="F12" s="45">
        <f t="shared" si="1"/>
        <v>99.8030465458353</v>
      </c>
      <c r="G12" s="42">
        <v>370000</v>
      </c>
      <c r="H12" s="45">
        <f t="shared" si="0"/>
        <v>70.91179148100235</v>
      </c>
      <c r="I12" s="46" t="s">
        <v>152</v>
      </c>
      <c r="J12" s="34" t="s">
        <v>153</v>
      </c>
      <c r="K12" s="63"/>
      <c r="L12" s="63"/>
      <c r="M12" s="63"/>
      <c r="N12" s="63"/>
      <c r="O12" s="63"/>
      <c r="P12" s="63"/>
      <c r="Q12" s="63"/>
      <c r="R12" s="64"/>
      <c r="S12" s="43"/>
      <c r="T12" s="43"/>
    </row>
    <row r="13" spans="1:20" ht="11.25" customHeight="1">
      <c r="A13" s="28" t="s">
        <v>154</v>
      </c>
      <c r="B13" s="41">
        <v>1</v>
      </c>
      <c r="C13" s="46">
        <v>1.7000000000000002</v>
      </c>
      <c r="D13" s="43" t="s">
        <v>52</v>
      </c>
      <c r="E13" s="74">
        <v>1.6</v>
      </c>
      <c r="F13" s="45">
        <f t="shared" si="1"/>
        <v>94.11764705882352</v>
      </c>
      <c r="G13" s="42">
        <v>0.75</v>
      </c>
      <c r="H13" s="45">
        <f t="shared" si="0"/>
        <v>75</v>
      </c>
      <c r="I13" s="46">
        <v>0.53</v>
      </c>
      <c r="J13" s="67" t="s">
        <v>155</v>
      </c>
      <c r="K13" s="63"/>
      <c r="L13" s="63"/>
      <c r="M13" s="63"/>
      <c r="N13" s="63"/>
      <c r="O13" s="63"/>
      <c r="P13" s="63"/>
      <c r="Q13" s="63"/>
      <c r="R13" s="64"/>
      <c r="S13" s="43"/>
      <c r="T13" s="43"/>
    </row>
    <row r="14" spans="1:20" ht="11.25" customHeight="1">
      <c r="A14" s="28" t="s">
        <v>156</v>
      </c>
      <c r="B14" s="41">
        <v>179759</v>
      </c>
      <c r="C14" s="46">
        <v>138348</v>
      </c>
      <c r="D14" s="43" t="s">
        <v>82</v>
      </c>
      <c r="E14" s="42">
        <v>127605</v>
      </c>
      <c r="F14" s="45">
        <f t="shared" si="1"/>
        <v>92.23479920201231</v>
      </c>
      <c r="G14" s="42">
        <v>71152</v>
      </c>
      <c r="H14" s="45">
        <f t="shared" si="0"/>
        <v>39.581884634427205</v>
      </c>
      <c r="I14" s="46" t="s">
        <v>49</v>
      </c>
      <c r="J14" s="34" t="s">
        <v>157</v>
      </c>
      <c r="K14" s="63"/>
      <c r="L14" s="63"/>
      <c r="M14" s="63"/>
      <c r="N14" s="63"/>
      <c r="O14" s="63"/>
      <c r="P14" s="63"/>
      <c r="Q14" s="75"/>
      <c r="R14" s="54"/>
      <c r="S14" s="54"/>
      <c r="T14" s="54"/>
    </row>
    <row r="15" spans="1:20" ht="11.25" customHeight="1">
      <c r="A15" s="28" t="s">
        <v>158</v>
      </c>
      <c r="B15" s="41">
        <v>54600</v>
      </c>
      <c r="C15" s="46">
        <v>30000</v>
      </c>
      <c r="D15" s="43" t="s">
        <v>68</v>
      </c>
      <c r="E15" s="42">
        <v>28000</v>
      </c>
      <c r="F15" s="45">
        <f t="shared" si="1"/>
        <v>93.33333333333333</v>
      </c>
      <c r="G15" s="42">
        <v>6000</v>
      </c>
      <c r="H15" s="45">
        <f t="shared" si="0"/>
        <v>10.989010989010989</v>
      </c>
      <c r="I15" s="46">
        <v>0.46</v>
      </c>
      <c r="J15" s="67" t="s">
        <v>159</v>
      </c>
      <c r="K15" s="63"/>
      <c r="L15" s="63"/>
      <c r="M15" s="63"/>
      <c r="N15" s="63"/>
      <c r="O15" s="63"/>
      <c r="P15" s="63"/>
      <c r="Q15" s="63"/>
      <c r="R15" s="64"/>
      <c r="S15" s="43"/>
      <c r="T15" s="43"/>
    </row>
    <row r="16" spans="1:20" ht="11.25" customHeight="1">
      <c r="A16" s="28" t="s">
        <v>160</v>
      </c>
      <c r="B16" s="41">
        <v>48736</v>
      </c>
      <c r="C16" s="46">
        <v>4332</v>
      </c>
      <c r="D16" s="43" t="s">
        <v>68</v>
      </c>
      <c r="E16" s="42">
        <v>3376</v>
      </c>
      <c r="F16" s="45">
        <f t="shared" si="1"/>
        <v>77.93167128347184</v>
      </c>
      <c r="G16" s="42">
        <v>3439</v>
      </c>
      <c r="H16" s="45">
        <f t="shared" si="0"/>
        <v>7.056385423506238</v>
      </c>
      <c r="I16" s="46">
        <v>0.7</v>
      </c>
      <c r="J16" s="67" t="s">
        <v>161</v>
      </c>
      <c r="K16" s="63"/>
      <c r="L16" s="63"/>
      <c r="M16" s="63"/>
      <c r="N16" s="63"/>
      <c r="O16" s="63"/>
      <c r="P16" s="63"/>
      <c r="Q16" s="75"/>
      <c r="R16" s="54"/>
      <c r="S16" s="54"/>
      <c r="T16" s="54"/>
    </row>
    <row r="17" spans="1:20" ht="11.25" customHeight="1">
      <c r="A17" s="28" t="s">
        <v>162</v>
      </c>
      <c r="B17" s="41">
        <v>4692</v>
      </c>
      <c r="C17" s="46">
        <v>2528</v>
      </c>
      <c r="D17" s="43" t="s">
        <v>68</v>
      </c>
      <c r="E17" s="42">
        <v>2250</v>
      </c>
      <c r="F17" s="45">
        <f t="shared" si="1"/>
        <v>89.00316455696202</v>
      </c>
      <c r="G17" s="42">
        <v>1171</v>
      </c>
      <c r="H17" s="45">
        <f t="shared" si="0"/>
        <v>24.957374254049448</v>
      </c>
      <c r="I17" s="46">
        <v>0.59</v>
      </c>
      <c r="J17" s="67" t="s">
        <v>163</v>
      </c>
      <c r="K17" s="75"/>
      <c r="L17" s="63"/>
      <c r="M17" s="63"/>
      <c r="N17" s="63"/>
      <c r="O17" s="63"/>
      <c r="P17" s="63"/>
      <c r="Q17" s="63"/>
      <c r="R17" s="64"/>
      <c r="S17" s="43"/>
      <c r="T17" s="43"/>
    </row>
    <row r="18" spans="1:20" ht="11.25" customHeight="1">
      <c r="A18" s="28" t="s">
        <v>164</v>
      </c>
      <c r="B18" s="41">
        <v>1002</v>
      </c>
      <c r="C18" s="46">
        <v>80</v>
      </c>
      <c r="D18" s="43" t="s">
        <v>35</v>
      </c>
      <c r="E18" s="42">
        <v>72</v>
      </c>
      <c r="F18" s="45">
        <f t="shared" si="1"/>
        <v>90</v>
      </c>
      <c r="G18" s="42">
        <v>69</v>
      </c>
      <c r="H18" s="45">
        <f t="shared" si="0"/>
        <v>6.88622754491018</v>
      </c>
      <c r="I18" s="46">
        <v>0.81</v>
      </c>
      <c r="J18" s="67" t="s">
        <v>165</v>
      </c>
      <c r="K18" s="75"/>
      <c r="L18" s="63"/>
      <c r="M18" s="63"/>
      <c r="N18" s="63"/>
      <c r="O18" s="63"/>
      <c r="P18" s="63"/>
      <c r="Q18" s="75"/>
      <c r="R18" s="54"/>
      <c r="S18" s="54"/>
      <c r="T18" s="54"/>
    </row>
    <row r="19" spans="1:20" ht="11.25" customHeight="1">
      <c r="A19" s="28" t="s">
        <v>166</v>
      </c>
      <c r="B19" s="41">
        <v>208665</v>
      </c>
      <c r="C19" s="46">
        <v>175</v>
      </c>
      <c r="D19" s="43" t="s">
        <v>167</v>
      </c>
      <c r="E19" s="42">
        <v>170</v>
      </c>
      <c r="F19" s="45">
        <f t="shared" si="1"/>
        <v>97.14285714285714</v>
      </c>
      <c r="G19" s="42">
        <v>45140</v>
      </c>
      <c r="H19" s="45">
        <f t="shared" si="0"/>
        <v>21.632760645053075</v>
      </c>
      <c r="I19" s="46"/>
      <c r="J19" s="67" t="s">
        <v>168</v>
      </c>
      <c r="K19" s="63"/>
      <c r="L19" s="63"/>
      <c r="M19" s="63"/>
      <c r="N19" s="63"/>
      <c r="O19" s="63"/>
      <c r="P19" s="63"/>
      <c r="Q19" s="63"/>
      <c r="R19" s="64"/>
      <c r="S19" s="43"/>
      <c r="T19" s="43"/>
    </row>
    <row r="20" spans="1:20" ht="11.25" customHeight="1">
      <c r="A20" s="28" t="s">
        <v>169</v>
      </c>
      <c r="B20" s="41">
        <v>10612</v>
      </c>
      <c r="C20" s="46">
        <v>1131</v>
      </c>
      <c r="D20" s="43" t="s">
        <v>41</v>
      </c>
      <c r="E20" s="42">
        <v>964</v>
      </c>
      <c r="F20" s="45">
        <f t="shared" si="1"/>
        <v>85.2343059239611</v>
      </c>
      <c r="G20" s="42">
        <v>107</v>
      </c>
      <c r="H20" s="45">
        <f t="shared" si="0"/>
        <v>1.0082924990576705</v>
      </c>
      <c r="I20" s="46">
        <v>0.9</v>
      </c>
      <c r="J20" s="67" t="s">
        <v>170</v>
      </c>
      <c r="K20" s="63"/>
      <c r="L20" s="63"/>
      <c r="M20" s="63"/>
      <c r="N20" s="63"/>
      <c r="O20" s="63"/>
      <c r="P20" s="63"/>
      <c r="Q20" s="63"/>
      <c r="R20" s="64"/>
      <c r="S20" s="64"/>
      <c r="T20" s="64"/>
    </row>
    <row r="21" spans="1:20" ht="11.25" customHeight="1">
      <c r="A21" s="28" t="s">
        <v>171</v>
      </c>
      <c r="B21" s="41">
        <v>2378</v>
      </c>
      <c r="C21" s="46">
        <v>668</v>
      </c>
      <c r="D21" s="43" t="s">
        <v>68</v>
      </c>
      <c r="E21" s="42">
        <v>491</v>
      </c>
      <c r="F21" s="45">
        <f t="shared" si="1"/>
        <v>73.50299401197606</v>
      </c>
      <c r="G21" s="42">
        <v>449</v>
      </c>
      <c r="H21" s="45">
        <f t="shared" si="0"/>
        <v>18.881412952060554</v>
      </c>
      <c r="I21" s="46">
        <v>0.41</v>
      </c>
      <c r="J21" s="67" t="s">
        <v>172</v>
      </c>
      <c r="K21" s="63"/>
      <c r="L21" s="63"/>
      <c r="M21" s="63"/>
      <c r="N21" s="63"/>
      <c r="O21" s="63"/>
      <c r="P21" s="63"/>
      <c r="Q21" s="63"/>
      <c r="R21" s="64"/>
      <c r="S21" s="64"/>
      <c r="T21" s="64"/>
    </row>
    <row r="22" spans="1:20" ht="11.25" customHeight="1">
      <c r="A22" s="28" t="s">
        <v>173</v>
      </c>
      <c r="B22" s="41">
        <v>640</v>
      </c>
      <c r="C22" s="46">
        <v>194</v>
      </c>
      <c r="D22" s="43" t="s">
        <v>41</v>
      </c>
      <c r="E22" s="42">
        <v>142</v>
      </c>
      <c r="F22" s="45">
        <f t="shared" si="1"/>
        <v>73.19587628865979</v>
      </c>
      <c r="G22" s="42">
        <v>49</v>
      </c>
      <c r="H22" s="45">
        <f t="shared" si="0"/>
        <v>7.656250000000001</v>
      </c>
      <c r="I22" s="46">
        <v>0.69</v>
      </c>
      <c r="J22" s="67" t="s">
        <v>174</v>
      </c>
      <c r="K22" s="63"/>
      <c r="L22" s="63"/>
      <c r="M22" s="63"/>
      <c r="N22" s="63"/>
      <c r="O22" s="63"/>
      <c r="P22" s="63"/>
      <c r="Q22" s="63"/>
      <c r="R22" s="64"/>
      <c r="S22" s="64"/>
      <c r="T22" s="64"/>
    </row>
    <row r="23" spans="1:20" ht="11.25" customHeight="1">
      <c r="A23" s="28" t="s">
        <v>175</v>
      </c>
      <c r="B23" s="41">
        <v>7870</v>
      </c>
      <c r="C23" s="46">
        <v>574</v>
      </c>
      <c r="D23" s="43" t="s">
        <v>82</v>
      </c>
      <c r="E23" s="42">
        <v>526</v>
      </c>
      <c r="F23" s="45">
        <f t="shared" si="1"/>
        <v>91.63763066202091</v>
      </c>
      <c r="G23" s="42">
        <v>533</v>
      </c>
      <c r="H23" s="45">
        <f t="shared" si="0"/>
        <v>6.7725540025412965</v>
      </c>
      <c r="I23" s="46"/>
      <c r="J23" s="67" t="s">
        <v>176</v>
      </c>
      <c r="K23" s="63"/>
      <c r="L23" s="63"/>
      <c r="M23" s="63"/>
      <c r="N23" s="63"/>
      <c r="O23" s="63"/>
      <c r="P23" s="63"/>
      <c r="Q23" s="63"/>
      <c r="R23" s="64"/>
      <c r="S23" s="64"/>
      <c r="T23" s="64"/>
    </row>
    <row r="24" spans="1:20" ht="11.25" customHeight="1">
      <c r="A24" s="28" t="s">
        <v>177</v>
      </c>
      <c r="B24" s="41">
        <v>4259</v>
      </c>
      <c r="C24" s="46">
        <v>3364</v>
      </c>
      <c r="D24" s="43" t="s">
        <v>68</v>
      </c>
      <c r="E24" s="42">
        <v>2654</v>
      </c>
      <c r="F24" s="45">
        <f t="shared" si="1"/>
        <v>78.89417360285374</v>
      </c>
      <c r="G24" s="42">
        <v>1823</v>
      </c>
      <c r="H24" s="45">
        <f t="shared" si="0"/>
        <v>42.80347499413008</v>
      </c>
      <c r="I24" s="46" t="s">
        <v>152</v>
      </c>
      <c r="J24" s="67" t="s">
        <v>178</v>
      </c>
      <c r="K24" s="75"/>
      <c r="L24" s="63"/>
      <c r="M24" s="63"/>
      <c r="N24" s="63"/>
      <c r="O24" s="63"/>
      <c r="P24" s="63"/>
      <c r="Q24" s="63"/>
      <c r="R24" s="64"/>
      <c r="S24" s="64"/>
      <c r="T24" s="64"/>
    </row>
    <row r="25" spans="1:20" ht="11.25" customHeight="1">
      <c r="A25" s="28" t="s">
        <v>179</v>
      </c>
      <c r="B25" s="41">
        <v>11408</v>
      </c>
      <c r="C25" s="46">
        <v>63</v>
      </c>
      <c r="D25" s="43" t="s">
        <v>180</v>
      </c>
      <c r="E25" s="42">
        <v>40</v>
      </c>
      <c r="F25" s="45">
        <f t="shared" si="1"/>
        <v>63.49206349206349</v>
      </c>
      <c r="G25" s="42">
        <v>1021</v>
      </c>
      <c r="H25" s="45">
        <f t="shared" si="0"/>
        <v>8.949859747545583</v>
      </c>
      <c r="I25" s="46"/>
      <c r="J25" s="67" t="s">
        <v>181</v>
      </c>
      <c r="K25" s="63"/>
      <c r="L25" s="63"/>
      <c r="M25" s="63"/>
      <c r="N25" s="63"/>
      <c r="O25" s="63"/>
      <c r="P25" s="63"/>
      <c r="Q25" s="63"/>
      <c r="R25" s="64"/>
      <c r="S25" s="64"/>
      <c r="T25" s="64"/>
    </row>
    <row r="26" spans="1:20" ht="11.25" customHeight="1">
      <c r="A26" s="28" t="s">
        <v>182</v>
      </c>
      <c r="B26" s="41">
        <v>26400</v>
      </c>
      <c r="C26" s="46">
        <v>8260</v>
      </c>
      <c r="D26" s="43" t="s">
        <v>35</v>
      </c>
      <c r="E26" s="42">
        <v>5350</v>
      </c>
      <c r="F26" s="45">
        <f t="shared" si="1"/>
        <v>64.76997578692493</v>
      </c>
      <c r="G26" s="42">
        <v>4120</v>
      </c>
      <c r="H26" s="45">
        <f t="shared" si="0"/>
        <v>15.606060606060607</v>
      </c>
      <c r="I26" s="46" t="s">
        <v>183</v>
      </c>
      <c r="J26" s="67" t="s">
        <v>184</v>
      </c>
      <c r="K26" s="63"/>
      <c r="L26" s="63"/>
      <c r="M26" s="63"/>
      <c r="N26" s="63"/>
      <c r="O26" s="63"/>
      <c r="P26" s="63"/>
      <c r="Q26" s="63"/>
      <c r="R26" s="64"/>
      <c r="S26" s="64"/>
      <c r="T26" s="64"/>
    </row>
    <row r="27" spans="1:20" ht="11.25" customHeight="1">
      <c r="A27" s="28" t="s">
        <v>185</v>
      </c>
      <c r="B27" s="41">
        <v>12000</v>
      </c>
      <c r="C27" s="46">
        <v>4823</v>
      </c>
      <c r="D27" s="43" t="s">
        <v>186</v>
      </c>
      <c r="E27" s="42">
        <v>3956</v>
      </c>
      <c r="F27" s="45">
        <f t="shared" si="1"/>
        <v>82.02363674061787</v>
      </c>
      <c r="G27" s="42">
        <v>3829</v>
      </c>
      <c r="H27" s="45">
        <f t="shared" si="0"/>
        <v>31.90833333333333</v>
      </c>
      <c r="I27" s="46" t="s">
        <v>187</v>
      </c>
      <c r="J27" s="67" t="s">
        <v>188</v>
      </c>
      <c r="K27" s="63"/>
      <c r="L27" s="63"/>
      <c r="M27" s="63"/>
      <c r="N27" s="63"/>
      <c r="O27" s="63"/>
      <c r="P27" s="63"/>
      <c r="Q27" s="63"/>
      <c r="R27" s="64"/>
      <c r="S27" s="64"/>
      <c r="T27" s="64"/>
    </row>
    <row r="28" spans="1:20" ht="11.25" customHeight="1">
      <c r="A28" s="28" t="s">
        <v>189</v>
      </c>
      <c r="B28" s="41">
        <v>66</v>
      </c>
      <c r="C28" s="46">
        <v>3.6</v>
      </c>
      <c r="D28" s="43" t="s">
        <v>68</v>
      </c>
      <c r="E28" s="42">
        <v>2.6</v>
      </c>
      <c r="F28" s="45">
        <f t="shared" si="1"/>
        <v>72.22222222222221</v>
      </c>
      <c r="G28" s="42">
        <v>0.8</v>
      </c>
      <c r="H28" s="45">
        <f t="shared" si="0"/>
        <v>1.2121212121212122</v>
      </c>
      <c r="I28" s="46">
        <v>0.9</v>
      </c>
      <c r="J28" s="67" t="s">
        <v>190</v>
      </c>
      <c r="K28" s="63"/>
      <c r="L28" s="63"/>
      <c r="M28" s="63"/>
      <c r="N28" s="63"/>
      <c r="O28" s="63"/>
      <c r="P28" s="63"/>
      <c r="Q28" s="63"/>
      <c r="R28" s="64"/>
      <c r="S28" s="64"/>
      <c r="T28" s="64"/>
    </row>
    <row r="29" spans="1:20" ht="11.25" customHeight="1">
      <c r="A29" s="28" t="s">
        <v>191</v>
      </c>
      <c r="B29" s="41">
        <v>1698</v>
      </c>
      <c r="C29" s="46">
        <v>1165</v>
      </c>
      <c r="D29" s="43" t="s">
        <v>186</v>
      </c>
      <c r="E29" s="42">
        <v>1052</v>
      </c>
      <c r="F29" s="45">
        <f t="shared" si="1"/>
        <v>90.30042918454936</v>
      </c>
      <c r="G29" s="42">
        <v>1041</v>
      </c>
      <c r="H29" s="45">
        <f t="shared" si="0"/>
        <v>61.30742049469965</v>
      </c>
      <c r="I29" s="46"/>
      <c r="J29" s="34" t="s">
        <v>192</v>
      </c>
      <c r="K29" s="63"/>
      <c r="L29" s="63"/>
      <c r="M29" s="63"/>
      <c r="N29" s="63"/>
      <c r="O29" s="63"/>
      <c r="P29" s="63"/>
      <c r="Q29" s="63"/>
      <c r="R29" s="64"/>
      <c r="S29" s="64"/>
      <c r="T29" s="64"/>
    </row>
    <row r="30" spans="1:20" ht="11.25" customHeight="1">
      <c r="A30" s="28" t="s">
        <v>193</v>
      </c>
      <c r="B30" s="41">
        <v>2620</v>
      </c>
      <c r="C30" s="46">
        <v>3252</v>
      </c>
      <c r="D30" s="43" t="s">
        <v>194</v>
      </c>
      <c r="E30" s="42">
        <v>3245</v>
      </c>
      <c r="F30" s="45">
        <f t="shared" si="1"/>
        <v>99.78474784747847</v>
      </c>
      <c r="G30" s="42">
        <v>1531</v>
      </c>
      <c r="H30" s="45">
        <f t="shared" si="0"/>
        <v>58.4351145038168</v>
      </c>
      <c r="I30" s="46"/>
      <c r="J30" s="67" t="s">
        <v>195</v>
      </c>
      <c r="K30" s="75"/>
      <c r="L30" s="63"/>
      <c r="M30" s="63"/>
      <c r="N30" s="63"/>
      <c r="O30" s="63"/>
      <c r="P30" s="63"/>
      <c r="Q30" s="63"/>
      <c r="R30" s="64"/>
      <c r="S30" s="64"/>
      <c r="T30" s="64"/>
    </row>
    <row r="31" spans="1:20" ht="11.25" customHeight="1">
      <c r="A31" s="28" t="s">
        <v>196</v>
      </c>
      <c r="B31" s="41">
        <v>4844</v>
      </c>
      <c r="C31" s="46">
        <v>31</v>
      </c>
      <c r="D31" s="68" t="s">
        <v>133</v>
      </c>
      <c r="E31" s="42">
        <v>20</v>
      </c>
      <c r="F31" s="45">
        <f t="shared" si="1"/>
        <v>64.51612903225806</v>
      </c>
      <c r="G31" s="42">
        <v>730</v>
      </c>
      <c r="H31" s="45">
        <f t="shared" si="0"/>
        <v>15.070189925681255</v>
      </c>
      <c r="I31" s="46"/>
      <c r="J31" s="34" t="s">
        <v>197</v>
      </c>
      <c r="K31" s="63"/>
      <c r="L31" s="63"/>
      <c r="M31" s="63"/>
      <c r="N31" s="63"/>
      <c r="O31" s="63"/>
      <c r="P31" s="63"/>
      <c r="Q31" s="63"/>
      <c r="R31" s="64"/>
      <c r="S31" s="64"/>
      <c r="T31" s="64"/>
    </row>
    <row r="32" spans="1:20" ht="11.25" customHeight="1">
      <c r="A32" s="28" t="s">
        <v>198</v>
      </c>
      <c r="B32" s="41">
        <v>21060</v>
      </c>
      <c r="C32" s="46">
        <v>5793</v>
      </c>
      <c r="D32" s="43" t="s">
        <v>199</v>
      </c>
      <c r="E32" s="42">
        <v>3736</v>
      </c>
      <c r="F32" s="45">
        <f t="shared" si="1"/>
        <v>64.49162782668738</v>
      </c>
      <c r="G32" s="42">
        <v>6724</v>
      </c>
      <c r="H32" s="45">
        <f t="shared" si="0"/>
        <v>31.927825261158592</v>
      </c>
      <c r="I32" s="46">
        <v>0.47</v>
      </c>
      <c r="J32" s="34" t="s">
        <v>200</v>
      </c>
      <c r="K32" s="63"/>
      <c r="L32" s="63"/>
      <c r="M32" s="63"/>
      <c r="N32" s="63"/>
      <c r="O32" s="63"/>
      <c r="P32" s="63"/>
      <c r="Q32" s="63"/>
      <c r="R32" s="64"/>
      <c r="S32" s="64"/>
      <c r="T32" s="64"/>
    </row>
    <row r="33" spans="1:20" ht="11.25" customHeight="1">
      <c r="A33" s="28" t="s">
        <v>201</v>
      </c>
      <c r="B33" s="41">
        <v>34660</v>
      </c>
      <c r="C33" s="46">
        <v>1006</v>
      </c>
      <c r="D33" s="68" t="s">
        <v>133</v>
      </c>
      <c r="E33" s="42">
        <v>1000</v>
      </c>
      <c r="F33" s="45">
        <f t="shared" si="1"/>
        <v>99.40357852882704</v>
      </c>
      <c r="G33" s="42">
        <v>1700</v>
      </c>
      <c r="H33" s="45">
        <f t="shared" si="0"/>
        <v>4.904789382573572</v>
      </c>
      <c r="I33" s="46"/>
      <c r="J33" s="67" t="s">
        <v>202</v>
      </c>
      <c r="K33" s="63"/>
      <c r="L33" s="63"/>
      <c r="M33" s="63"/>
      <c r="N33" s="63"/>
      <c r="O33" s="63"/>
      <c r="P33" s="63"/>
      <c r="Q33" s="63"/>
      <c r="R33" s="64"/>
      <c r="S33" s="64"/>
      <c r="T33" s="64"/>
    </row>
    <row r="34" spans="1:20" ht="11.25" customHeight="1">
      <c r="A34" s="28" t="s">
        <v>203</v>
      </c>
      <c r="B34" s="41">
        <v>26651</v>
      </c>
      <c r="C34" s="46">
        <v>4000</v>
      </c>
      <c r="D34" s="68" t="s">
        <v>133</v>
      </c>
      <c r="E34" s="42">
        <v>3900</v>
      </c>
      <c r="F34" s="45">
        <f t="shared" si="1"/>
        <v>97.5</v>
      </c>
      <c r="G34" s="42">
        <v>5196</v>
      </c>
      <c r="H34" s="45">
        <f t="shared" si="0"/>
        <v>19.496454166823007</v>
      </c>
      <c r="I34" s="46"/>
      <c r="J34" s="67" t="s">
        <v>204</v>
      </c>
      <c r="K34" s="63"/>
      <c r="L34" s="63"/>
      <c r="M34" s="63"/>
      <c r="N34" s="63"/>
      <c r="O34" s="63"/>
      <c r="P34" s="63"/>
      <c r="Q34" s="63"/>
      <c r="R34" s="64"/>
      <c r="S34" s="64"/>
      <c r="T34" s="64"/>
    </row>
    <row r="35" spans="1:20" ht="11.25" customHeight="1">
      <c r="A35" s="28" t="s">
        <v>205</v>
      </c>
      <c r="B35" s="41">
        <v>10768</v>
      </c>
      <c r="C35" s="46">
        <v>10689</v>
      </c>
      <c r="D35" s="43" t="s">
        <v>41</v>
      </c>
      <c r="E35" s="42">
        <v>9077</v>
      </c>
      <c r="F35" s="45">
        <f t="shared" si="1"/>
        <v>84.91907568528394</v>
      </c>
      <c r="G35" s="42">
        <v>5400</v>
      </c>
      <c r="H35" s="45">
        <f t="shared" si="0"/>
        <v>50.14858841010401</v>
      </c>
      <c r="I35" s="46">
        <v>0.53</v>
      </c>
      <c r="J35" s="76" t="s">
        <v>206</v>
      </c>
      <c r="K35" s="63"/>
      <c r="L35" s="63"/>
      <c r="M35" s="63"/>
      <c r="N35" s="63"/>
      <c r="O35" s="63"/>
      <c r="P35" s="63"/>
      <c r="Q35" s="63"/>
      <c r="R35" s="64"/>
      <c r="S35" s="64"/>
      <c r="T35" s="64"/>
    </row>
    <row r="36" spans="1:20" ht="11.25" customHeight="1">
      <c r="A36" s="28" t="s">
        <v>207</v>
      </c>
      <c r="B36" s="43">
        <v>23579</v>
      </c>
      <c r="C36" s="46">
        <v>1488</v>
      </c>
      <c r="D36" s="43" t="s">
        <v>41</v>
      </c>
      <c r="E36" s="42">
        <v>1174</v>
      </c>
      <c r="F36" s="44">
        <f t="shared" si="1"/>
        <v>78.89784946236558</v>
      </c>
      <c r="G36" s="42">
        <v>250</v>
      </c>
      <c r="H36" s="45">
        <f>+(G36/B36)*100</f>
        <v>1.0602654904788158</v>
      </c>
      <c r="I36" s="46"/>
      <c r="J36" s="67" t="s">
        <v>208</v>
      </c>
      <c r="K36" s="63"/>
      <c r="L36" s="63"/>
      <c r="M36" s="63"/>
      <c r="N36" s="63"/>
      <c r="O36" s="63"/>
      <c r="P36" s="63"/>
      <c r="Q36" s="63"/>
      <c r="R36" s="64"/>
      <c r="S36" s="64"/>
      <c r="T36" s="64"/>
    </row>
    <row r="37" spans="1:20" ht="12.75" customHeight="1">
      <c r="A37" s="77" t="s">
        <v>122</v>
      </c>
      <c r="B37" s="41">
        <f>SUM(B4:B36)</f>
        <v>1691164</v>
      </c>
      <c r="C37" s="42">
        <f>SUM(C4:C36)</f>
        <v>441379.3</v>
      </c>
      <c r="D37" s="41"/>
      <c r="E37" s="42">
        <f>SUM(E4:E36)</f>
        <v>414493.19999999995</v>
      </c>
      <c r="F37" s="78">
        <f t="shared" si="1"/>
        <v>93.90861782598321</v>
      </c>
      <c r="G37" s="79">
        <f>SUM(G4:G36)</f>
        <v>586092.55</v>
      </c>
      <c r="H37" s="78">
        <f aca="true" t="shared" si="2" ref="H37:H39">+G37/B37*100</f>
        <v>34.656162855879145</v>
      </c>
      <c r="I37" s="42"/>
      <c r="J37" s="80"/>
      <c r="K37" s="79"/>
      <c r="L37" s="79"/>
      <c r="M37" s="79"/>
      <c r="N37" s="79"/>
      <c r="O37" s="79"/>
      <c r="P37" s="79"/>
      <c r="Q37" s="79"/>
      <c r="R37" s="41"/>
      <c r="S37" s="41"/>
      <c r="T37" s="41"/>
    </row>
    <row r="38" spans="1:20" ht="12.75" customHeight="1">
      <c r="A38" s="77" t="s">
        <v>123</v>
      </c>
      <c r="B38" s="41">
        <v>299064</v>
      </c>
      <c r="C38" s="42">
        <v>6235</v>
      </c>
      <c r="D38" s="41"/>
      <c r="E38" s="42">
        <f>+C38*F37/100</f>
        <v>5855.202321450054</v>
      </c>
      <c r="F38" s="78">
        <f t="shared" si="1"/>
        <v>93.90861782598321</v>
      </c>
      <c r="G38" s="79">
        <f>+B38*H37/100</f>
        <v>103644.1068833064</v>
      </c>
      <c r="H38" s="78">
        <f t="shared" si="2"/>
        <v>34.656162855879145</v>
      </c>
      <c r="I38" s="42"/>
      <c r="J38" s="80" t="s">
        <v>209</v>
      </c>
      <c r="K38" s="79"/>
      <c r="L38" s="79"/>
      <c r="M38" s="79"/>
      <c r="N38" s="79"/>
      <c r="O38" s="79"/>
      <c r="P38" s="79"/>
      <c r="Q38" s="79"/>
      <c r="R38" s="41"/>
      <c r="S38" s="41"/>
      <c r="T38" s="41"/>
    </row>
    <row r="39" spans="1:20" ht="12.75" customHeight="1">
      <c r="A39" s="77" t="s">
        <v>15</v>
      </c>
      <c r="B39" s="41">
        <f>SUM(B37:B38)</f>
        <v>1990228</v>
      </c>
      <c r="C39" s="42">
        <f>SUM(C37:C38)</f>
        <v>447614.3</v>
      </c>
      <c r="D39" s="41"/>
      <c r="E39" s="42">
        <f>SUM(E37:E38)</f>
        <v>420348.40232145</v>
      </c>
      <c r="F39" s="81">
        <f t="shared" si="1"/>
        <v>93.90861782598321</v>
      </c>
      <c r="G39" s="42">
        <f>SUM(G37:G38)</f>
        <v>689736.6568833065</v>
      </c>
      <c r="H39" s="81">
        <f t="shared" si="2"/>
        <v>34.656162855879145</v>
      </c>
      <c r="I39" s="42"/>
      <c r="J39" s="80"/>
      <c r="K39" s="79"/>
      <c r="L39" s="79"/>
      <c r="M39" s="79"/>
      <c r="N39" s="79"/>
      <c r="O39" s="79"/>
      <c r="P39" s="79"/>
      <c r="Q39" s="79"/>
      <c r="R39" s="41"/>
      <c r="S39" s="41"/>
      <c r="T39" s="41"/>
    </row>
    <row r="40" spans="1:20" ht="12.75" customHeight="1">
      <c r="A40" s="77"/>
      <c r="B40" s="54"/>
      <c r="C40" s="55"/>
      <c r="D40" s="54"/>
      <c r="E40" s="55"/>
      <c r="F40" s="61"/>
      <c r="G40" s="55"/>
      <c r="H40" s="61"/>
      <c r="I40" s="42"/>
      <c r="J40" s="80"/>
      <c r="K40" s="79"/>
      <c r="L40" s="79"/>
      <c r="M40" s="79"/>
      <c r="N40" s="79"/>
      <c r="O40" s="79"/>
      <c r="P40" s="79"/>
      <c r="Q40" s="79"/>
      <c r="R40" s="41"/>
      <c r="S40" s="41"/>
      <c r="T40" s="41"/>
    </row>
    <row r="41" spans="1:20" ht="12.75" customHeight="1">
      <c r="A41" s="77"/>
      <c r="B41" s="54"/>
      <c r="C41" s="55"/>
      <c r="D41" s="54"/>
      <c r="E41" s="55"/>
      <c r="F41" s="61"/>
      <c r="G41" s="55"/>
      <c r="H41" s="61"/>
      <c r="I41" s="42"/>
      <c r="J41" s="80"/>
      <c r="K41" s="79"/>
      <c r="L41" s="79"/>
      <c r="M41" s="79"/>
      <c r="N41" s="79"/>
      <c r="O41" s="79"/>
      <c r="P41" s="79"/>
      <c r="Q41" s="79"/>
      <c r="R41" s="41"/>
      <c r="S41" s="41"/>
      <c r="T41" s="41"/>
    </row>
    <row r="42" spans="1:20" ht="14.25" customHeight="1">
      <c r="A42" s="82"/>
      <c r="B42" s="82"/>
      <c r="C42" s="82"/>
      <c r="D42" s="82"/>
      <c r="E42" s="82"/>
      <c r="F42" s="82"/>
      <c r="G42" s="82"/>
      <c r="H42" s="82"/>
      <c r="I42" s="82"/>
      <c r="J42" s="62"/>
      <c r="K42" s="63"/>
      <c r="L42" s="63"/>
      <c r="M42" s="63"/>
      <c r="N42" s="63"/>
      <c r="O42" s="63"/>
      <c r="P42" s="63"/>
      <c r="Q42" s="63"/>
      <c r="R42" s="64"/>
      <c r="S42" s="64"/>
      <c r="T42" s="64"/>
    </row>
    <row r="43" spans="1:20" ht="25.5" customHeight="1">
      <c r="A43" s="58" t="s">
        <v>210</v>
      </c>
      <c r="B43" s="58"/>
      <c r="C43" s="58"/>
      <c r="D43" s="58"/>
      <c r="E43" s="58"/>
      <c r="F43" s="58"/>
      <c r="G43" s="58"/>
      <c r="H43" s="58"/>
      <c r="I43" s="58"/>
      <c r="J43" s="62"/>
      <c r="K43" s="63"/>
      <c r="L43" s="63"/>
      <c r="M43" s="63"/>
      <c r="N43" s="63"/>
      <c r="O43" s="63"/>
      <c r="P43" s="63"/>
      <c r="Q43" s="63"/>
      <c r="R43" s="64"/>
      <c r="S43" s="64"/>
      <c r="T43" s="64"/>
    </row>
    <row r="44" spans="1:20" ht="13.5" customHeight="1">
      <c r="A44" s="59" t="s">
        <v>126</v>
      </c>
      <c r="B44" s="59"/>
      <c r="C44" s="59"/>
      <c r="D44" s="59"/>
      <c r="E44" s="59"/>
      <c r="F44" s="59"/>
      <c r="G44" s="59"/>
      <c r="H44" s="59"/>
      <c r="I44" s="59"/>
      <c r="J44" s="62"/>
      <c r="K44" s="63"/>
      <c r="L44" s="63"/>
      <c r="M44" s="63"/>
      <c r="N44" s="63"/>
      <c r="O44" s="63"/>
      <c r="P44" s="63"/>
      <c r="Q44" s="63"/>
      <c r="R44" s="64"/>
      <c r="S44" s="64"/>
      <c r="T44" s="64"/>
    </row>
  </sheetData>
  <sheetProtection selectLockedCells="1" selectUnlockedCells="1"/>
  <mergeCells count="4">
    <mergeCell ref="B2:H2"/>
    <mergeCell ref="A42:I42"/>
    <mergeCell ref="A43:I43"/>
    <mergeCell ref="A44:I4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U33"/>
  <sheetViews>
    <sheetView zoomScale="80" zoomScaleNormal="80" workbookViewId="0" topLeftCell="A1">
      <pane ySplit="3" topLeftCell="A4" activePane="bottomLeft" state="frozen"/>
      <selection pane="topLeft" activeCell="A1" sqref="A1"/>
      <selection pane="bottomLeft" activeCell="A3" sqref="A3"/>
    </sheetView>
  </sheetViews>
  <sheetFormatPr defaultColWidth="9.140625" defaultRowHeight="15.75" customHeight="1"/>
  <cols>
    <col min="1" max="1" width="21.57421875" style="11" customWidth="1"/>
    <col min="2" max="2" width="13.00390625" style="1" customWidth="1"/>
    <col min="3" max="3" width="12.28125" style="1" customWidth="1"/>
    <col min="4" max="4" width="12.140625" style="1" customWidth="1"/>
    <col min="5" max="5" width="12.28125" style="1" customWidth="1"/>
    <col min="6" max="6" width="11.57421875" style="1" customWidth="1"/>
    <col min="7" max="7" width="12.8515625" style="1" customWidth="1"/>
    <col min="8" max="8" width="11.57421875" style="1" customWidth="1"/>
    <col min="9" max="9" width="13.28125" style="1" customWidth="1"/>
    <col min="10" max="10" width="49.00390625" style="1" customWidth="1"/>
    <col min="11" max="11" width="11.57421875" style="1" customWidth="1"/>
    <col min="12" max="12" width="27.00390625" style="1" customWidth="1"/>
    <col min="13" max="21" width="11.57421875" style="1" customWidth="1"/>
    <col min="22" max="16384" width="17.28125" style="1" customWidth="1"/>
  </cols>
  <sheetData>
    <row r="1" spans="1:21" ht="12.75" customHeight="1">
      <c r="A1" s="23"/>
      <c r="B1" s="83"/>
      <c r="C1" s="83"/>
      <c r="D1" s="83"/>
      <c r="E1" s="84"/>
      <c r="F1" s="85"/>
      <c r="G1" s="84"/>
      <c r="H1" s="84"/>
      <c r="I1" s="84"/>
      <c r="J1" s="86"/>
      <c r="K1" s="64"/>
      <c r="L1" s="64"/>
      <c r="M1" s="64"/>
      <c r="N1" s="64"/>
      <c r="O1" s="64"/>
      <c r="P1" s="64"/>
      <c r="Q1" s="64"/>
      <c r="R1" s="64"/>
      <c r="S1" s="64"/>
      <c r="T1" s="64"/>
      <c r="U1" s="64"/>
    </row>
    <row r="2" spans="1:21" ht="20.25" customHeight="1">
      <c r="A2" s="87"/>
      <c r="B2" s="88" t="s">
        <v>211</v>
      </c>
      <c r="C2" s="88"/>
      <c r="D2" s="88"/>
      <c r="E2" s="88"/>
      <c r="F2" s="88"/>
      <c r="G2" s="88"/>
      <c r="H2" s="88"/>
      <c r="I2" s="88"/>
      <c r="J2" s="86"/>
      <c r="K2" s="64"/>
      <c r="L2" s="64"/>
      <c r="M2" s="64"/>
      <c r="N2" s="64"/>
      <c r="O2" s="64"/>
      <c r="P2" s="64"/>
      <c r="Q2" s="64"/>
      <c r="R2" s="64"/>
      <c r="S2" s="64"/>
      <c r="T2" s="64"/>
      <c r="U2" s="64"/>
    </row>
    <row r="3" spans="1:20" s="11" customFormat="1" ht="12.75" customHeight="1">
      <c r="A3" s="37" t="s">
        <v>18</v>
      </c>
      <c r="B3" s="6" t="s">
        <v>1</v>
      </c>
      <c r="C3" s="5" t="s">
        <v>2</v>
      </c>
      <c r="D3" s="8" t="s">
        <v>19</v>
      </c>
      <c r="E3" s="38" t="s">
        <v>3</v>
      </c>
      <c r="F3" s="39" t="s">
        <v>4</v>
      </c>
      <c r="G3" s="38" t="s">
        <v>5</v>
      </c>
      <c r="H3" s="39" t="s">
        <v>6</v>
      </c>
      <c r="I3" s="38" t="s">
        <v>20</v>
      </c>
      <c r="J3" s="40" t="s">
        <v>21</v>
      </c>
      <c r="K3" s="8"/>
      <c r="L3" s="8"/>
      <c r="M3" s="16"/>
      <c r="N3" s="16"/>
      <c r="O3" s="16"/>
      <c r="P3" s="16"/>
      <c r="Q3" s="16"/>
      <c r="R3" s="16"/>
      <c r="S3" s="16"/>
      <c r="T3" s="16"/>
    </row>
    <row r="4" spans="1:21" ht="11.25" customHeight="1">
      <c r="A4" s="28" t="s">
        <v>212</v>
      </c>
      <c r="B4" s="41">
        <v>174808</v>
      </c>
      <c r="C4" s="42">
        <v>297</v>
      </c>
      <c r="D4" s="43" t="s">
        <v>213</v>
      </c>
      <c r="E4" s="42">
        <v>207</v>
      </c>
      <c r="F4" s="45">
        <f aca="true" t="shared" si="0" ref="F4:F10">+E4/C4*100</f>
        <v>69.6969696969697</v>
      </c>
      <c r="G4" s="42">
        <v>10099</v>
      </c>
      <c r="H4" s="45">
        <f aca="true" t="shared" si="1" ref="H4:H29">+G4/B4*100</f>
        <v>5.777195551690998</v>
      </c>
      <c r="I4" s="46" t="s">
        <v>214</v>
      </c>
      <c r="J4" s="89" t="s">
        <v>215</v>
      </c>
      <c r="K4" s="64"/>
      <c r="L4" s="64"/>
      <c r="M4" s="64"/>
      <c r="N4" s="64"/>
      <c r="O4" s="64"/>
      <c r="P4" s="64"/>
      <c r="Q4" s="64"/>
      <c r="R4" s="64"/>
      <c r="S4" s="64"/>
      <c r="T4" s="64"/>
      <c r="U4" s="64"/>
    </row>
    <row r="5" spans="1:21" ht="11.25" customHeight="1">
      <c r="A5" s="28" t="s">
        <v>216</v>
      </c>
      <c r="B5" s="41">
        <v>20</v>
      </c>
      <c r="C5" s="42">
        <v>17</v>
      </c>
      <c r="D5" s="43" t="s">
        <v>82</v>
      </c>
      <c r="E5" s="42">
        <v>17</v>
      </c>
      <c r="F5" s="45">
        <f t="shared" si="0"/>
        <v>100</v>
      </c>
      <c r="G5" s="42">
        <v>5</v>
      </c>
      <c r="H5" s="45">
        <f t="shared" si="1"/>
        <v>25</v>
      </c>
      <c r="I5" s="46" t="s">
        <v>217</v>
      </c>
      <c r="J5" s="90" t="s">
        <v>218</v>
      </c>
      <c r="K5" s="64"/>
      <c r="L5" s="64"/>
      <c r="M5" s="64"/>
      <c r="N5" s="64"/>
      <c r="O5" s="64"/>
      <c r="P5" s="64"/>
      <c r="Q5" s="64"/>
      <c r="R5" s="64"/>
      <c r="S5" s="64"/>
      <c r="T5" s="64"/>
      <c r="U5" s="64"/>
    </row>
    <row r="6" spans="1:21" ht="11.25" customHeight="1">
      <c r="A6" s="28" t="s">
        <v>219</v>
      </c>
      <c r="B6" s="41">
        <v>36819</v>
      </c>
      <c r="C6" s="42">
        <v>439</v>
      </c>
      <c r="D6" s="43" t="s">
        <v>220</v>
      </c>
      <c r="E6" s="42">
        <v>420</v>
      </c>
      <c r="F6" s="45">
        <f t="shared" si="0"/>
        <v>95.67198177676538</v>
      </c>
      <c r="G6" s="42">
        <v>17500</v>
      </c>
      <c r="H6" s="45">
        <f t="shared" si="1"/>
        <v>47.529807979575764</v>
      </c>
      <c r="I6" s="46"/>
      <c r="J6" s="89" t="s">
        <v>221</v>
      </c>
      <c r="K6" s="64"/>
      <c r="L6" s="64"/>
      <c r="M6" s="64"/>
      <c r="N6" s="64"/>
      <c r="O6" s="64"/>
      <c r="P6" s="64"/>
      <c r="Q6" s="64"/>
      <c r="R6" s="64"/>
      <c r="S6" s="64"/>
      <c r="T6" s="64"/>
      <c r="U6" s="64"/>
    </row>
    <row r="7" spans="1:21" ht="11.25" customHeight="1">
      <c r="A7" s="28" t="s">
        <v>222</v>
      </c>
      <c r="B7" s="41">
        <v>329941</v>
      </c>
      <c r="C7" s="42">
        <v>5175</v>
      </c>
      <c r="D7" s="43" t="s">
        <v>223</v>
      </c>
      <c r="E7" s="42">
        <v>4368</v>
      </c>
      <c r="F7" s="45">
        <f t="shared" si="0"/>
        <v>84.40579710144928</v>
      </c>
      <c r="G7" s="42">
        <v>80250</v>
      </c>
      <c r="H7" s="45">
        <f t="shared" si="1"/>
        <v>24.32253039179732</v>
      </c>
      <c r="I7" s="46" t="s">
        <v>224</v>
      </c>
      <c r="J7" s="89" t="s">
        <v>225</v>
      </c>
      <c r="K7" s="64"/>
      <c r="L7" s="64"/>
      <c r="M7" s="64"/>
      <c r="N7" s="64"/>
      <c r="O7" s="64"/>
      <c r="P7" s="64"/>
      <c r="Q7" s="64"/>
      <c r="R7" s="64"/>
      <c r="S7" s="64"/>
      <c r="T7" s="64"/>
      <c r="U7" s="64"/>
    </row>
    <row r="8" spans="1:21" ht="11.25" customHeight="1">
      <c r="A8" s="28" t="s">
        <v>226</v>
      </c>
      <c r="B8" s="41">
        <v>30443</v>
      </c>
      <c r="C8" s="42">
        <v>278</v>
      </c>
      <c r="D8" s="43" t="s">
        <v>227</v>
      </c>
      <c r="E8" s="42">
        <v>206</v>
      </c>
      <c r="F8" s="45">
        <f t="shared" si="0"/>
        <v>74.10071942446042</v>
      </c>
      <c r="G8" s="42">
        <v>1148</v>
      </c>
      <c r="H8" s="45">
        <f t="shared" si="1"/>
        <v>3.7709818349045756</v>
      </c>
      <c r="I8" s="46" t="s">
        <v>228</v>
      </c>
      <c r="J8" s="89" t="s">
        <v>229</v>
      </c>
      <c r="K8" s="64"/>
      <c r="L8" s="64"/>
      <c r="M8" s="64"/>
      <c r="N8" s="64"/>
      <c r="O8" s="64"/>
      <c r="P8" s="64"/>
      <c r="Q8" s="64"/>
      <c r="R8" s="64"/>
      <c r="S8" s="64"/>
      <c r="T8" s="64"/>
      <c r="U8" s="64"/>
    </row>
    <row r="9" spans="1:21" ht="11.25" customHeight="1">
      <c r="A9" s="28" t="s">
        <v>230</v>
      </c>
      <c r="B9" s="41">
        <v>50705</v>
      </c>
      <c r="C9" s="42">
        <v>2022</v>
      </c>
      <c r="D9" s="43" t="s">
        <v>227</v>
      </c>
      <c r="E9" s="42">
        <v>1585</v>
      </c>
      <c r="F9" s="45">
        <f t="shared" si="0"/>
        <v>78.38773491592482</v>
      </c>
      <c r="G9" s="42">
        <v>7102</v>
      </c>
      <c r="H9" s="45">
        <f t="shared" si="1"/>
        <v>14.006508233901982</v>
      </c>
      <c r="I9" s="46" t="s">
        <v>231</v>
      </c>
      <c r="J9" s="90" t="s">
        <v>232</v>
      </c>
      <c r="K9" s="64"/>
      <c r="L9" s="64"/>
      <c r="M9" s="64"/>
      <c r="N9" s="64"/>
      <c r="O9" s="64"/>
      <c r="P9" s="64"/>
      <c r="Q9" s="64"/>
      <c r="R9" s="64"/>
      <c r="S9" s="64"/>
      <c r="T9" s="64"/>
      <c r="U9" s="64"/>
    </row>
    <row r="10" spans="1:21" ht="11.25" customHeight="1">
      <c r="A10" s="28" t="s">
        <v>233</v>
      </c>
      <c r="B10" s="41">
        <v>3070</v>
      </c>
      <c r="C10" s="42">
        <v>101</v>
      </c>
      <c r="D10" s="43" t="s">
        <v>82</v>
      </c>
      <c r="E10" s="42">
        <v>89</v>
      </c>
      <c r="F10" s="45">
        <f t="shared" si="0"/>
        <v>88.11881188118812</v>
      </c>
      <c r="G10" s="42">
        <v>750</v>
      </c>
      <c r="H10" s="45">
        <f t="shared" si="1"/>
        <v>24.429967426710096</v>
      </c>
      <c r="I10" s="46">
        <v>0.67</v>
      </c>
      <c r="J10" s="89" t="s">
        <v>234</v>
      </c>
      <c r="K10" s="64"/>
      <c r="L10" s="64"/>
      <c r="M10" s="64"/>
      <c r="N10" s="64"/>
      <c r="O10" s="64"/>
      <c r="P10" s="64"/>
      <c r="Q10" s="64"/>
      <c r="R10" s="64"/>
      <c r="S10" s="64"/>
      <c r="T10" s="64"/>
      <c r="U10" s="64"/>
    </row>
    <row r="11" spans="1:21" ht="11.25" customHeight="1">
      <c r="A11" s="28" t="s">
        <v>235</v>
      </c>
      <c r="B11" s="41">
        <v>6620</v>
      </c>
      <c r="C11" s="42"/>
      <c r="D11" s="43"/>
      <c r="E11" s="42"/>
      <c r="F11" s="45"/>
      <c r="G11" s="42">
        <v>1787</v>
      </c>
      <c r="H11" s="45">
        <f t="shared" si="1"/>
        <v>26.99395770392749</v>
      </c>
      <c r="I11" s="46"/>
      <c r="J11" s="89" t="s">
        <v>236</v>
      </c>
      <c r="K11" s="64"/>
      <c r="L11" s="64"/>
      <c r="M11" s="64"/>
      <c r="N11" s="64"/>
      <c r="O11" s="64"/>
      <c r="P11" s="64"/>
      <c r="Q11" s="64"/>
      <c r="R11" s="64"/>
      <c r="S11" s="64"/>
      <c r="T11" s="64"/>
      <c r="U11" s="64"/>
    </row>
    <row r="12" spans="1:21" ht="11.25" customHeight="1">
      <c r="A12" s="28" t="s">
        <v>237</v>
      </c>
      <c r="B12" s="41">
        <v>12355</v>
      </c>
      <c r="C12" s="42">
        <v>843</v>
      </c>
      <c r="D12" s="43" t="s">
        <v>227</v>
      </c>
      <c r="E12" s="42">
        <v>712</v>
      </c>
      <c r="F12" s="45">
        <f aca="true" t="shared" si="2" ref="F12:F29">+E12/C12*100</f>
        <v>84.46026097271648</v>
      </c>
      <c r="G12" s="42">
        <v>2481</v>
      </c>
      <c r="H12" s="45">
        <f t="shared" si="1"/>
        <v>20.080938891137194</v>
      </c>
      <c r="I12" s="46" t="s">
        <v>238</v>
      </c>
      <c r="J12" s="90" t="s">
        <v>239</v>
      </c>
      <c r="K12" s="64"/>
      <c r="L12" s="64"/>
      <c r="M12" s="64"/>
      <c r="N12" s="64"/>
      <c r="O12" s="64"/>
      <c r="P12" s="64"/>
      <c r="Q12" s="64"/>
      <c r="R12" s="64"/>
      <c r="S12" s="64"/>
      <c r="T12" s="64"/>
      <c r="U12" s="64"/>
    </row>
    <row r="13" spans="1:21" ht="11.25" customHeight="1">
      <c r="A13" s="28" t="s">
        <v>240</v>
      </c>
      <c r="B13" s="41">
        <v>928</v>
      </c>
      <c r="C13" s="42">
        <v>396</v>
      </c>
      <c r="D13" s="43" t="s">
        <v>68</v>
      </c>
      <c r="E13" s="42">
        <v>325</v>
      </c>
      <c r="F13" s="45">
        <f t="shared" si="2"/>
        <v>82.07070707070707</v>
      </c>
      <c r="G13" s="42">
        <v>269</v>
      </c>
      <c r="H13" s="45">
        <f t="shared" si="1"/>
        <v>28.987068965517242</v>
      </c>
      <c r="I13" s="46">
        <v>0.5800000000000001</v>
      </c>
      <c r="J13" s="89" t="s">
        <v>241</v>
      </c>
      <c r="K13" s="64"/>
      <c r="L13" s="64"/>
      <c r="M13" s="64"/>
      <c r="N13" s="64"/>
      <c r="O13" s="64"/>
      <c r="P13" s="64"/>
      <c r="Q13" s="64"/>
      <c r="R13" s="64"/>
      <c r="S13" s="64"/>
      <c r="T13" s="64"/>
      <c r="U13" s="64"/>
    </row>
    <row r="14" spans="1:21" ht="11.25" customHeight="1">
      <c r="A14" s="28" t="s">
        <v>242</v>
      </c>
      <c r="B14" s="41">
        <v>3750</v>
      </c>
      <c r="C14" s="42">
        <v>830</v>
      </c>
      <c r="D14" s="43" t="s">
        <v>243</v>
      </c>
      <c r="E14" s="42">
        <v>719</v>
      </c>
      <c r="F14" s="45">
        <f t="shared" si="2"/>
        <v>86.62650602409639</v>
      </c>
      <c r="G14" s="42">
        <v>610</v>
      </c>
      <c r="H14" s="45">
        <f t="shared" si="1"/>
        <v>16.266666666666666</v>
      </c>
      <c r="I14" s="46" t="s">
        <v>244</v>
      </c>
      <c r="J14" s="89" t="s">
        <v>245</v>
      </c>
      <c r="K14" s="64"/>
      <c r="L14" s="64"/>
      <c r="M14" s="64"/>
      <c r="N14" s="64"/>
      <c r="O14" s="64"/>
      <c r="P14" s="64"/>
      <c r="Q14" s="64"/>
      <c r="R14" s="64"/>
      <c r="S14" s="64"/>
      <c r="T14" s="64"/>
      <c r="U14" s="64"/>
    </row>
    <row r="15" spans="1:21" ht="11.25" customHeight="1">
      <c r="A15" s="28" t="s">
        <v>246</v>
      </c>
      <c r="B15" s="41">
        <v>1675</v>
      </c>
      <c r="C15" s="42">
        <v>25</v>
      </c>
      <c r="D15" s="43" t="s">
        <v>35</v>
      </c>
      <c r="E15" s="42">
        <v>22</v>
      </c>
      <c r="F15" s="45">
        <f t="shared" si="2"/>
        <v>88</v>
      </c>
      <c r="G15" s="42">
        <v>150</v>
      </c>
      <c r="H15" s="45">
        <f t="shared" si="1"/>
        <v>8.955223880597014</v>
      </c>
      <c r="I15" s="46"/>
      <c r="J15" s="89" t="s">
        <v>247</v>
      </c>
      <c r="K15" s="64"/>
      <c r="L15" s="64"/>
      <c r="M15" s="64"/>
      <c r="N15" s="64"/>
      <c r="O15" s="64"/>
      <c r="P15" s="64"/>
      <c r="Q15" s="64"/>
      <c r="R15" s="64"/>
      <c r="S15" s="64"/>
      <c r="T15" s="64"/>
      <c r="U15" s="64"/>
    </row>
    <row r="16" spans="1:21" ht="11.25" customHeight="1">
      <c r="A16" s="70" t="s">
        <v>248</v>
      </c>
      <c r="B16" s="41">
        <v>1779</v>
      </c>
      <c r="C16" s="91">
        <v>1100</v>
      </c>
      <c r="D16" s="68" t="s">
        <v>249</v>
      </c>
      <c r="E16" s="91">
        <f>+C16*0.9</f>
        <v>990</v>
      </c>
      <c r="F16" s="92">
        <f t="shared" si="2"/>
        <v>90</v>
      </c>
      <c r="G16" s="91">
        <f>+E16:E17*0.8*1.2</f>
        <v>950.4</v>
      </c>
      <c r="H16" s="93">
        <f t="shared" si="1"/>
        <v>53.42327150084317</v>
      </c>
      <c r="I16" s="71"/>
      <c r="J16" s="90" t="s">
        <v>250</v>
      </c>
      <c r="K16" s="73"/>
      <c r="L16" s="73"/>
      <c r="M16" s="73"/>
      <c r="N16" s="73"/>
      <c r="O16" s="73"/>
      <c r="P16" s="73"/>
      <c r="Q16" s="73"/>
      <c r="R16" s="73"/>
      <c r="S16" s="73"/>
      <c r="T16" s="73"/>
      <c r="U16" s="73"/>
    </row>
    <row r="17" spans="1:21" ht="11.25" customHeight="1">
      <c r="A17" s="28" t="s">
        <v>251</v>
      </c>
      <c r="B17" s="41">
        <v>3160</v>
      </c>
      <c r="C17" s="42">
        <v>317</v>
      </c>
      <c r="D17" s="43" t="s">
        <v>35</v>
      </c>
      <c r="E17" s="42">
        <v>228</v>
      </c>
      <c r="F17" s="92">
        <f t="shared" si="2"/>
        <v>71.92429022082018</v>
      </c>
      <c r="G17" s="42">
        <v>379</v>
      </c>
      <c r="H17" s="45">
        <f t="shared" si="1"/>
        <v>11.99367088607595</v>
      </c>
      <c r="I17" s="46">
        <v>0.66</v>
      </c>
      <c r="J17" s="89" t="s">
        <v>252</v>
      </c>
      <c r="K17" s="43"/>
      <c r="L17" s="64"/>
      <c r="M17" s="64"/>
      <c r="N17" s="64"/>
      <c r="O17" s="64"/>
      <c r="P17" s="64"/>
      <c r="Q17" s="64"/>
      <c r="R17" s="64"/>
      <c r="S17" s="64"/>
      <c r="T17" s="64"/>
      <c r="U17" s="64"/>
    </row>
    <row r="18" spans="1:21" ht="11.25" customHeight="1">
      <c r="A18" s="28" t="s">
        <v>253</v>
      </c>
      <c r="B18" s="41">
        <v>407</v>
      </c>
      <c r="C18" s="42">
        <v>229</v>
      </c>
      <c r="D18" s="43" t="s">
        <v>41</v>
      </c>
      <c r="E18" s="42">
        <v>180</v>
      </c>
      <c r="F18" s="45">
        <f t="shared" si="2"/>
        <v>78.60262008733623</v>
      </c>
      <c r="G18" s="42">
        <v>48</v>
      </c>
      <c r="H18" s="45">
        <f t="shared" si="1"/>
        <v>11.793611793611793</v>
      </c>
      <c r="I18" s="46"/>
      <c r="J18" s="90" t="s">
        <v>254</v>
      </c>
      <c r="K18" s="43"/>
      <c r="L18" s="64"/>
      <c r="M18" s="64"/>
      <c r="N18" s="64"/>
      <c r="O18" s="64"/>
      <c r="P18" s="64"/>
      <c r="Q18" s="64"/>
      <c r="R18" s="64"/>
      <c r="S18" s="64"/>
      <c r="T18" s="64"/>
      <c r="U18" s="64"/>
    </row>
    <row r="19" spans="1:21" ht="11.25" customHeight="1">
      <c r="A19" s="28" t="s">
        <v>255</v>
      </c>
      <c r="B19" s="41">
        <v>112349</v>
      </c>
      <c r="C19" s="42">
        <v>5549</v>
      </c>
      <c r="D19" s="94" t="s">
        <v>256</v>
      </c>
      <c r="E19" s="42">
        <v>4211</v>
      </c>
      <c r="F19" s="45">
        <f t="shared" si="2"/>
        <v>75.88754730582087</v>
      </c>
      <c r="G19" s="42">
        <v>40793</v>
      </c>
      <c r="H19" s="45">
        <f t="shared" si="1"/>
        <v>36.309179431948664</v>
      </c>
      <c r="I19" s="46">
        <v>0.63</v>
      </c>
      <c r="J19" s="89" t="s">
        <v>257</v>
      </c>
      <c r="K19" s="43"/>
      <c r="L19" s="64"/>
      <c r="M19" s="64"/>
      <c r="N19" s="64"/>
      <c r="O19" s="64"/>
      <c r="P19" s="64"/>
      <c r="Q19" s="64"/>
      <c r="R19" s="64"/>
      <c r="S19" s="64"/>
      <c r="T19" s="64"/>
      <c r="U19" s="64"/>
    </row>
    <row r="20" spans="1:21" ht="11.25" customHeight="1">
      <c r="A20" s="28" t="s">
        <v>258</v>
      </c>
      <c r="B20" s="41">
        <v>6254</v>
      </c>
      <c r="C20" s="42">
        <v>269</v>
      </c>
      <c r="D20" s="43" t="s">
        <v>259</v>
      </c>
      <c r="E20" s="42">
        <v>188</v>
      </c>
      <c r="F20" s="45">
        <f t="shared" si="2"/>
        <v>69.88847583643123</v>
      </c>
      <c r="G20" s="42">
        <v>1547</v>
      </c>
      <c r="H20" s="45">
        <f t="shared" si="1"/>
        <v>24.73616885193476</v>
      </c>
      <c r="I20" s="46" t="s">
        <v>224</v>
      </c>
      <c r="J20" s="89" t="s">
        <v>260</v>
      </c>
      <c r="K20" s="43"/>
      <c r="L20" s="64"/>
      <c r="M20" s="64"/>
      <c r="N20" s="64"/>
      <c r="O20" s="64"/>
      <c r="P20" s="64"/>
      <c r="Q20" s="64"/>
      <c r="R20" s="64"/>
      <c r="S20" s="64"/>
      <c r="T20" s="64"/>
      <c r="U20" s="64"/>
    </row>
    <row r="21" spans="1:21" ht="11.25" customHeight="1">
      <c r="A21" s="28" t="s">
        <v>261</v>
      </c>
      <c r="B21" s="41">
        <v>2769</v>
      </c>
      <c r="C21" s="42">
        <v>249</v>
      </c>
      <c r="D21" s="43" t="s">
        <v>262</v>
      </c>
      <c r="E21" s="42">
        <v>163</v>
      </c>
      <c r="F21" s="45">
        <f t="shared" si="2"/>
        <v>65.46184738955823</v>
      </c>
      <c r="G21" s="42">
        <v>230</v>
      </c>
      <c r="H21" s="45">
        <f t="shared" si="1"/>
        <v>8.30624774286746</v>
      </c>
      <c r="I21" s="46">
        <v>0.75</v>
      </c>
      <c r="J21" s="89" t="s">
        <v>263</v>
      </c>
      <c r="K21" s="43"/>
      <c r="L21" s="64"/>
      <c r="M21" s="64"/>
      <c r="N21" s="64"/>
      <c r="O21" s="64"/>
      <c r="P21" s="64"/>
      <c r="Q21" s="64"/>
      <c r="R21" s="64"/>
      <c r="S21" s="64"/>
      <c r="T21" s="64"/>
      <c r="U21" s="64"/>
    </row>
    <row r="22" spans="1:21" ht="11.25" customHeight="1">
      <c r="A22" s="28" t="s">
        <v>264</v>
      </c>
      <c r="B22" s="41">
        <v>31087</v>
      </c>
      <c r="C22" s="42">
        <v>290</v>
      </c>
      <c r="D22" s="43" t="s">
        <v>227</v>
      </c>
      <c r="E22" s="42">
        <v>242</v>
      </c>
      <c r="F22" s="45">
        <f t="shared" si="2"/>
        <v>83.44827586206897</v>
      </c>
      <c r="G22" s="42">
        <v>1340</v>
      </c>
      <c r="H22" s="45">
        <f t="shared" si="1"/>
        <v>4.310483481841284</v>
      </c>
      <c r="I22" s="46">
        <v>0.94</v>
      </c>
      <c r="J22" s="89" t="s">
        <v>265</v>
      </c>
      <c r="K22" s="43"/>
      <c r="L22" s="64"/>
      <c r="M22" s="64"/>
      <c r="N22" s="64"/>
      <c r="O22" s="64"/>
      <c r="P22" s="64"/>
      <c r="Q22" s="64"/>
      <c r="R22" s="64"/>
      <c r="S22" s="64"/>
      <c r="T22" s="64"/>
      <c r="U22" s="64"/>
    </row>
    <row r="23" spans="1:21" ht="11.25" customHeight="1">
      <c r="A23" s="28" t="s">
        <v>266</v>
      </c>
      <c r="B23" s="41">
        <v>38742</v>
      </c>
      <c r="C23" s="42">
        <v>2260</v>
      </c>
      <c r="D23" s="43" t="s">
        <v>35</v>
      </c>
      <c r="E23" s="42">
        <v>1754</v>
      </c>
      <c r="F23" s="45">
        <f t="shared" si="2"/>
        <v>77.61061946902656</v>
      </c>
      <c r="G23" s="42">
        <v>2268</v>
      </c>
      <c r="H23" s="45">
        <f t="shared" si="1"/>
        <v>5.854111816633111</v>
      </c>
      <c r="I23" s="46">
        <v>0.86</v>
      </c>
      <c r="J23" s="89" t="s">
        <v>267</v>
      </c>
      <c r="K23" s="43"/>
      <c r="L23" s="64"/>
      <c r="M23" s="64"/>
      <c r="N23" s="64"/>
      <c r="O23" s="64"/>
      <c r="P23" s="64"/>
      <c r="Q23" s="64"/>
      <c r="R23" s="64"/>
      <c r="S23" s="64"/>
      <c r="T23" s="64"/>
      <c r="U23" s="64"/>
    </row>
    <row r="24" spans="1:21" ht="11.25" customHeight="1">
      <c r="A24" s="28" t="s">
        <v>268</v>
      </c>
      <c r="B24" s="41">
        <v>271</v>
      </c>
      <c r="C24" s="42">
        <v>16</v>
      </c>
      <c r="D24" s="43" t="s">
        <v>269</v>
      </c>
      <c r="E24" s="42">
        <v>14</v>
      </c>
      <c r="F24" s="45">
        <f t="shared" si="2"/>
        <v>87.5</v>
      </c>
      <c r="G24" s="42">
        <v>61</v>
      </c>
      <c r="H24" s="45">
        <f t="shared" si="1"/>
        <v>22.509225092250922</v>
      </c>
      <c r="I24" s="46">
        <v>0.77</v>
      </c>
      <c r="J24" s="89" t="s">
        <v>270</v>
      </c>
      <c r="K24" s="64"/>
      <c r="L24" s="64"/>
      <c r="M24" s="64"/>
      <c r="N24" s="64"/>
      <c r="O24" s="64"/>
      <c r="P24" s="64"/>
      <c r="Q24" s="64"/>
      <c r="R24" s="64"/>
      <c r="S24" s="64"/>
      <c r="T24" s="64"/>
      <c r="U24" s="64"/>
    </row>
    <row r="25" spans="1:21" ht="11.25" customHeight="1">
      <c r="A25" s="28" t="s">
        <v>271</v>
      </c>
      <c r="B25" s="41">
        <v>16420</v>
      </c>
      <c r="C25" s="42">
        <v>57</v>
      </c>
      <c r="D25" s="43" t="s">
        <v>180</v>
      </c>
      <c r="E25" s="42">
        <v>36</v>
      </c>
      <c r="F25" s="45">
        <f t="shared" si="2"/>
        <v>63.1578947368421</v>
      </c>
      <c r="G25" s="42">
        <v>920</v>
      </c>
      <c r="H25" s="45">
        <f t="shared" si="1"/>
        <v>5.602923264311815</v>
      </c>
      <c r="I25" s="46">
        <v>0.84</v>
      </c>
      <c r="J25" s="89" t="s">
        <v>272</v>
      </c>
      <c r="K25" s="64"/>
      <c r="L25" s="64"/>
      <c r="M25" s="64"/>
      <c r="N25" s="64"/>
      <c r="O25" s="64"/>
      <c r="P25" s="64"/>
      <c r="Q25" s="64"/>
      <c r="R25" s="64"/>
      <c r="S25" s="64"/>
      <c r="T25" s="64"/>
      <c r="U25" s="64"/>
    </row>
    <row r="26" spans="1:21" ht="11.25" customHeight="1">
      <c r="A26" s="28" t="s">
        <v>273</v>
      </c>
      <c r="B26" s="41">
        <v>27074</v>
      </c>
      <c r="C26" s="42">
        <v>423</v>
      </c>
      <c r="D26" s="43" t="s">
        <v>227</v>
      </c>
      <c r="E26" s="42">
        <v>296</v>
      </c>
      <c r="F26" s="45">
        <f t="shared" si="2"/>
        <v>69.97635933806147</v>
      </c>
      <c r="G26" s="42">
        <v>1445</v>
      </c>
      <c r="H26" s="45">
        <f t="shared" si="1"/>
        <v>5.337223904853365</v>
      </c>
      <c r="I26" s="46">
        <v>0.88</v>
      </c>
      <c r="J26" s="89" t="s">
        <v>274</v>
      </c>
      <c r="K26" s="64"/>
      <c r="L26" s="64"/>
      <c r="M26" s="64"/>
      <c r="N26" s="64"/>
      <c r="O26" s="64"/>
      <c r="P26" s="64"/>
      <c r="Q26" s="64"/>
      <c r="R26" s="64"/>
      <c r="S26" s="64"/>
      <c r="T26" s="64"/>
      <c r="U26" s="64"/>
    </row>
    <row r="27" spans="1:21" ht="12.75" customHeight="1">
      <c r="A27" s="28" t="s">
        <v>122</v>
      </c>
      <c r="B27" s="41">
        <f>SUM(B4:B26)</f>
        <v>891446</v>
      </c>
      <c r="C27" s="42">
        <f>SUM(C4:C26)</f>
        <v>21182</v>
      </c>
      <c r="D27" s="43"/>
      <c r="E27" s="42">
        <f>SUM(E4:E26)</f>
        <v>16972</v>
      </c>
      <c r="F27" s="44">
        <f t="shared" si="2"/>
        <v>80.12463412331225</v>
      </c>
      <c r="G27" s="42">
        <f>SUM(G4:G26)</f>
        <v>172132.4</v>
      </c>
      <c r="H27" s="45">
        <f t="shared" si="1"/>
        <v>19.30934683648813</v>
      </c>
      <c r="I27" s="46"/>
      <c r="J27" s="86"/>
      <c r="K27" s="64"/>
      <c r="L27" s="64"/>
      <c r="M27" s="64"/>
      <c r="N27" s="64"/>
      <c r="O27" s="64"/>
      <c r="P27" s="64"/>
      <c r="Q27" s="64"/>
      <c r="R27" s="64"/>
      <c r="S27" s="64"/>
      <c r="T27" s="64"/>
      <c r="U27" s="64"/>
    </row>
    <row r="28" spans="1:21" ht="12.75" customHeight="1">
      <c r="A28" s="28" t="s">
        <v>123</v>
      </c>
      <c r="B28" s="41">
        <v>2868</v>
      </c>
      <c r="C28" s="42">
        <v>1151</v>
      </c>
      <c r="D28" s="41"/>
      <c r="E28" s="42">
        <f>+C28*F27/100</f>
        <v>922.2345387593239</v>
      </c>
      <c r="F28" s="44">
        <f t="shared" si="2"/>
        <v>80.12463412331225</v>
      </c>
      <c r="G28" s="42">
        <f>+B28*H27/100</f>
        <v>553.7920672704796</v>
      </c>
      <c r="H28" s="45">
        <f t="shared" si="1"/>
        <v>19.30934683648813</v>
      </c>
      <c r="I28" s="46"/>
      <c r="J28" s="89" t="s">
        <v>124</v>
      </c>
      <c r="K28" s="64"/>
      <c r="L28" s="64"/>
      <c r="M28" s="64"/>
      <c r="N28" s="64"/>
      <c r="O28" s="64"/>
      <c r="P28" s="64"/>
      <c r="Q28" s="64"/>
      <c r="R28" s="64"/>
      <c r="S28" s="64"/>
      <c r="T28" s="64"/>
      <c r="U28" s="64"/>
    </row>
    <row r="29" spans="1:21" ht="12.75" customHeight="1">
      <c r="A29" s="28" t="s">
        <v>15</v>
      </c>
      <c r="B29" s="41">
        <f>+B27+B28</f>
        <v>894314</v>
      </c>
      <c r="C29" s="42">
        <f>+C27+C28</f>
        <v>22333</v>
      </c>
      <c r="D29" s="41"/>
      <c r="E29" s="42">
        <f>+E27+E28</f>
        <v>17894.234538759323</v>
      </c>
      <c r="F29" s="44">
        <f t="shared" si="2"/>
        <v>80.12463412331225</v>
      </c>
      <c r="G29" s="42">
        <f>+G27+G28</f>
        <v>172686.1920672705</v>
      </c>
      <c r="H29" s="45">
        <f t="shared" si="1"/>
        <v>19.309346836488135</v>
      </c>
      <c r="I29" s="46"/>
      <c r="J29" s="89"/>
      <c r="K29" s="43"/>
      <c r="L29" s="43"/>
      <c r="M29" s="43"/>
      <c r="N29" s="43"/>
      <c r="O29" s="43"/>
      <c r="P29" s="43"/>
      <c r="Q29" s="43"/>
      <c r="R29" s="43"/>
      <c r="S29" s="43"/>
      <c r="T29" s="43"/>
      <c r="U29" s="43"/>
    </row>
    <row r="30" spans="1:21" ht="12.75" customHeight="1">
      <c r="A30" s="28"/>
      <c r="B30" s="54"/>
      <c r="C30" s="55"/>
      <c r="D30" s="54"/>
      <c r="E30" s="55"/>
      <c r="F30" s="95"/>
      <c r="G30" s="55"/>
      <c r="H30" s="32"/>
      <c r="I30" s="30"/>
      <c r="J30" s="89"/>
      <c r="K30" s="43"/>
      <c r="L30" s="43"/>
      <c r="M30" s="43"/>
      <c r="N30" s="43"/>
      <c r="O30" s="43"/>
      <c r="P30" s="43"/>
      <c r="Q30" s="43"/>
      <c r="R30" s="43"/>
      <c r="S30" s="43"/>
      <c r="T30" s="43"/>
      <c r="U30" s="43"/>
    </row>
    <row r="31" spans="1:21" ht="12.75" customHeight="1">
      <c r="A31" s="28"/>
      <c r="B31" s="54"/>
      <c r="C31" s="55"/>
      <c r="D31" s="54"/>
      <c r="E31" s="55"/>
      <c r="F31" s="95"/>
      <c r="G31" s="55"/>
      <c r="H31" s="32"/>
      <c r="I31" s="30"/>
      <c r="J31" s="89"/>
      <c r="K31" s="43"/>
      <c r="L31" s="43"/>
      <c r="M31" s="43"/>
      <c r="N31" s="43"/>
      <c r="O31" s="43"/>
      <c r="P31" s="43"/>
      <c r="Q31" s="43"/>
      <c r="R31" s="43"/>
      <c r="S31" s="43"/>
      <c r="T31" s="43"/>
      <c r="U31" s="43"/>
    </row>
    <row r="32" spans="1:21" ht="12.75" customHeight="1">
      <c r="A32" s="96" t="s">
        <v>275</v>
      </c>
      <c r="B32" s="96"/>
      <c r="C32" s="96"/>
      <c r="D32" s="96"/>
      <c r="E32" s="96"/>
      <c r="F32" s="96"/>
      <c r="G32" s="96"/>
      <c r="H32" s="96"/>
      <c r="I32" s="96"/>
      <c r="J32" s="89"/>
      <c r="K32" s="43"/>
      <c r="L32" s="43"/>
      <c r="M32" s="43"/>
      <c r="N32" s="43"/>
      <c r="O32" s="43"/>
      <c r="P32" s="43"/>
      <c r="Q32" s="43"/>
      <c r="R32" s="43"/>
      <c r="S32" s="43"/>
      <c r="T32" s="43"/>
      <c r="U32" s="43"/>
    </row>
    <row r="33" spans="1:21" ht="13.5" customHeight="1">
      <c r="A33" s="59" t="s">
        <v>126</v>
      </c>
      <c r="B33" s="59"/>
      <c r="C33" s="59"/>
      <c r="D33" s="59"/>
      <c r="E33" s="59"/>
      <c r="F33" s="59"/>
      <c r="G33" s="59"/>
      <c r="H33" s="59"/>
      <c r="I33" s="59"/>
      <c r="J33" s="86"/>
      <c r="K33" s="64"/>
      <c r="L33" s="64"/>
      <c r="M33" s="64"/>
      <c r="N33" s="64"/>
      <c r="O33" s="64"/>
      <c r="P33" s="64"/>
      <c r="Q33" s="64"/>
      <c r="R33" s="64"/>
      <c r="S33" s="64"/>
      <c r="T33" s="64"/>
      <c r="U33" s="64"/>
    </row>
  </sheetData>
  <sheetProtection selectLockedCells="1" selectUnlockedCells="1"/>
  <mergeCells count="3">
    <mergeCell ref="B2:I2"/>
    <mergeCell ref="A32:I32"/>
    <mergeCell ref="A33:I3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T20"/>
  <sheetViews>
    <sheetView zoomScale="80" zoomScaleNormal="80" workbookViewId="0" topLeftCell="A1">
      <selection activeCell="A14" sqref="A14"/>
    </sheetView>
  </sheetViews>
  <sheetFormatPr defaultColWidth="9.140625" defaultRowHeight="15.75" customHeight="1"/>
  <cols>
    <col min="1" max="1" width="13.421875" style="97" customWidth="1"/>
    <col min="2" max="3" width="11.57421875" style="98" customWidth="1"/>
    <col min="4" max="4" width="13.57421875" style="98" customWidth="1"/>
    <col min="5" max="5" width="12.00390625" style="98" customWidth="1"/>
    <col min="6" max="6" width="8.421875" style="98" customWidth="1"/>
    <col min="7" max="7" width="13.28125" style="98" customWidth="1"/>
    <col min="8" max="8" width="11.8515625" style="98" customWidth="1"/>
    <col min="9" max="9" width="12.00390625" style="98" customWidth="1"/>
    <col min="10" max="10" width="38.28125" style="98" customWidth="1"/>
    <col min="11" max="20" width="11.57421875" style="98" customWidth="1"/>
    <col min="21" max="16384" width="17.28125" style="98" customWidth="1"/>
  </cols>
  <sheetData>
    <row r="1" spans="1:20" ht="12.75" customHeight="1">
      <c r="A1" s="99"/>
      <c r="B1" s="54"/>
      <c r="C1" s="54"/>
      <c r="D1" s="54"/>
      <c r="E1" s="54"/>
      <c r="F1" s="54"/>
      <c r="G1" s="54"/>
      <c r="H1" s="54"/>
      <c r="I1" s="54"/>
      <c r="J1" s="100"/>
      <c r="K1" s="101"/>
      <c r="L1" s="101"/>
      <c r="M1" s="101"/>
      <c r="N1" s="101"/>
      <c r="O1" s="101"/>
      <c r="P1" s="101"/>
      <c r="Q1" s="101"/>
      <c r="R1" s="101"/>
      <c r="S1" s="101"/>
      <c r="T1" s="101"/>
    </row>
    <row r="2" spans="1:20" ht="12.75" customHeight="1">
      <c r="A2" s="99"/>
      <c r="B2" s="102" t="s">
        <v>276</v>
      </c>
      <c r="C2" s="102"/>
      <c r="D2" s="102"/>
      <c r="E2" s="102"/>
      <c r="F2" s="102"/>
      <c r="G2" s="102"/>
      <c r="H2" s="102"/>
      <c r="I2" s="54"/>
      <c r="J2" s="100"/>
      <c r="K2" s="101"/>
      <c r="L2" s="101"/>
      <c r="M2" s="101"/>
      <c r="N2" s="101"/>
      <c r="O2" s="101"/>
      <c r="P2" s="101"/>
      <c r="Q2" s="101"/>
      <c r="R2" s="101"/>
      <c r="S2" s="101"/>
      <c r="T2" s="101"/>
    </row>
    <row r="3" spans="1:20" s="97" customFormat="1" ht="12.75" customHeight="1">
      <c r="A3" s="37" t="s">
        <v>18</v>
      </c>
      <c r="B3" s="6" t="s">
        <v>1</v>
      </c>
      <c r="C3" s="5" t="s">
        <v>2</v>
      </c>
      <c r="D3" s="8" t="s">
        <v>19</v>
      </c>
      <c r="E3" s="38" t="s">
        <v>3</v>
      </c>
      <c r="F3" s="8" t="s">
        <v>4</v>
      </c>
      <c r="G3" s="38" t="s">
        <v>5</v>
      </c>
      <c r="H3" s="8" t="s">
        <v>6</v>
      </c>
      <c r="I3" s="38" t="s">
        <v>20</v>
      </c>
      <c r="J3" s="96" t="s">
        <v>21</v>
      </c>
      <c r="K3" s="8"/>
      <c r="L3" s="8"/>
      <c r="M3" s="16"/>
      <c r="N3" s="16"/>
      <c r="O3" s="16"/>
      <c r="P3" s="16"/>
      <c r="Q3" s="16"/>
      <c r="R3" s="16"/>
      <c r="S3" s="16"/>
      <c r="T3" s="16"/>
    </row>
    <row r="4" spans="1:20" ht="11.25" customHeight="1">
      <c r="A4" s="77" t="s">
        <v>277</v>
      </c>
      <c r="B4" s="41">
        <v>67503</v>
      </c>
      <c r="C4" s="42">
        <v>205</v>
      </c>
      <c r="D4" s="41" t="s">
        <v>278</v>
      </c>
      <c r="E4" s="42">
        <v>128</v>
      </c>
      <c r="F4" s="103">
        <f aca="true" t="shared" si="0" ref="F4:F6">+E4/C4</f>
        <v>0.624390243902439</v>
      </c>
      <c r="G4" s="42">
        <v>6878</v>
      </c>
      <c r="H4" s="103">
        <f aca="true" t="shared" si="1" ref="H4:H6">+G4/B4</f>
        <v>0.10189176777328415</v>
      </c>
      <c r="I4" s="42" t="s">
        <v>279</v>
      </c>
      <c r="J4" s="100" t="s">
        <v>280</v>
      </c>
      <c r="K4" s="101"/>
      <c r="L4" s="101"/>
      <c r="M4" s="101"/>
      <c r="N4" s="101"/>
      <c r="O4" s="101"/>
      <c r="P4" s="101"/>
      <c r="Q4" s="101"/>
      <c r="R4" s="101"/>
      <c r="S4" s="101"/>
      <c r="T4" s="101"/>
    </row>
    <row r="5" spans="1:20" ht="11.25" customHeight="1">
      <c r="A5" s="77" t="s">
        <v>281</v>
      </c>
      <c r="B5" s="41">
        <v>410933</v>
      </c>
      <c r="C5" s="42">
        <v>2205</v>
      </c>
      <c r="D5" s="41" t="s">
        <v>282</v>
      </c>
      <c r="E5" s="42">
        <v>1722</v>
      </c>
      <c r="F5" s="103">
        <f t="shared" si="0"/>
        <v>0.780952380952381</v>
      </c>
      <c r="G5" s="42">
        <v>118224</v>
      </c>
      <c r="H5" s="103">
        <f t="shared" si="1"/>
        <v>0.2876965344715562</v>
      </c>
      <c r="I5" s="104">
        <v>0.78</v>
      </c>
      <c r="J5" s="100" t="s">
        <v>283</v>
      </c>
      <c r="K5" s="101"/>
      <c r="L5" s="101"/>
      <c r="M5" s="101"/>
      <c r="N5" s="101"/>
      <c r="O5" s="101"/>
      <c r="P5" s="101"/>
      <c r="Q5" s="101"/>
      <c r="R5" s="101"/>
      <c r="S5" s="101"/>
      <c r="T5" s="101"/>
    </row>
    <row r="6" spans="1:20" ht="12.75" customHeight="1">
      <c r="A6" s="105" t="s">
        <v>15</v>
      </c>
      <c r="B6" s="106">
        <f>+B5+B4</f>
        <v>478436</v>
      </c>
      <c r="C6" s="107">
        <f>+C5+C4</f>
        <v>2410</v>
      </c>
      <c r="D6" s="106"/>
      <c r="E6" s="107">
        <f>+E5+E4</f>
        <v>1850</v>
      </c>
      <c r="F6" s="103">
        <f t="shared" si="0"/>
        <v>0.7676348547717843</v>
      </c>
      <c r="G6" s="107">
        <f>+G5+G4</f>
        <v>125102</v>
      </c>
      <c r="H6" s="103">
        <f t="shared" si="1"/>
        <v>0.2614811594445234</v>
      </c>
      <c r="I6" s="107"/>
      <c r="J6" s="108"/>
      <c r="K6" s="106"/>
      <c r="L6" s="106"/>
      <c r="M6" s="106"/>
      <c r="N6" s="106"/>
      <c r="O6" s="106"/>
      <c r="P6" s="106"/>
      <c r="Q6" s="106"/>
      <c r="R6" s="106"/>
      <c r="S6" s="106"/>
      <c r="T6" s="106"/>
    </row>
    <row r="7" spans="1:20" ht="12.75" customHeight="1">
      <c r="A7" s="109"/>
      <c r="B7" s="110"/>
      <c r="C7" s="111"/>
      <c r="D7" s="110"/>
      <c r="E7" s="111"/>
      <c r="F7" s="110"/>
      <c r="G7" s="111"/>
      <c r="H7" s="110"/>
      <c r="I7" s="79"/>
      <c r="J7" s="112"/>
      <c r="K7" s="101"/>
      <c r="L7" s="101"/>
      <c r="M7" s="101"/>
      <c r="N7" s="101"/>
      <c r="O7" s="101"/>
      <c r="P7" s="101"/>
      <c r="Q7" s="101"/>
      <c r="R7" s="101"/>
      <c r="S7" s="101"/>
      <c r="T7" s="101"/>
    </row>
    <row r="8" spans="1:20" ht="12.75" customHeight="1">
      <c r="A8" s="28"/>
      <c r="B8" s="113"/>
      <c r="C8" s="114"/>
      <c r="D8" s="113"/>
      <c r="E8" s="114"/>
      <c r="F8" s="115"/>
      <c r="G8" s="114"/>
      <c r="H8" s="31"/>
      <c r="I8" s="30"/>
      <c r="J8" s="112"/>
      <c r="K8" s="101"/>
      <c r="L8" s="101"/>
      <c r="M8" s="101"/>
      <c r="N8" s="101"/>
      <c r="O8" s="101"/>
      <c r="P8" s="101"/>
      <c r="Q8" s="101"/>
      <c r="R8" s="101"/>
      <c r="S8" s="101"/>
      <c r="T8" s="101"/>
    </row>
    <row r="9" spans="1:20" ht="13.5" customHeight="1">
      <c r="A9" s="58" t="s">
        <v>284</v>
      </c>
      <c r="B9" s="58"/>
      <c r="C9" s="58"/>
      <c r="D9" s="58"/>
      <c r="E9" s="58"/>
      <c r="F9" s="58"/>
      <c r="G9" s="58"/>
      <c r="H9" s="58"/>
      <c r="I9" s="58"/>
      <c r="J9" s="112"/>
      <c r="K9" s="101"/>
      <c r="L9" s="101"/>
      <c r="M9" s="101"/>
      <c r="N9" s="101"/>
      <c r="O9" s="101"/>
      <c r="P9" s="101"/>
      <c r="Q9" s="101"/>
      <c r="R9" s="101"/>
      <c r="S9" s="101"/>
      <c r="T9" s="101"/>
    </row>
    <row r="10" spans="1:20" ht="13.5" customHeight="1">
      <c r="A10" s="59" t="s">
        <v>126</v>
      </c>
      <c r="B10" s="59"/>
      <c r="C10" s="59"/>
      <c r="D10" s="59"/>
      <c r="E10" s="59"/>
      <c r="F10" s="59"/>
      <c r="G10" s="59"/>
      <c r="H10" s="59"/>
      <c r="I10" s="59"/>
      <c r="J10" s="112"/>
      <c r="K10" s="101"/>
      <c r="L10" s="101"/>
      <c r="M10" s="101"/>
      <c r="N10" s="101"/>
      <c r="O10" s="101"/>
      <c r="P10" s="101"/>
      <c r="Q10" s="101"/>
      <c r="R10" s="101"/>
      <c r="S10" s="101"/>
      <c r="T10" s="101"/>
    </row>
    <row r="11" spans="1:20" ht="12.75" customHeight="1">
      <c r="A11" s="116"/>
      <c r="B11" s="110"/>
      <c r="C11" s="110"/>
      <c r="D11" s="110"/>
      <c r="E11" s="110"/>
      <c r="F11" s="110"/>
      <c r="G11" s="110"/>
      <c r="H11" s="110"/>
      <c r="I11" s="101"/>
      <c r="J11" s="112"/>
      <c r="K11" s="101"/>
      <c r="L11" s="101"/>
      <c r="M11" s="101"/>
      <c r="N11" s="101"/>
      <c r="O11" s="101"/>
      <c r="P11" s="101"/>
      <c r="Q11" s="101"/>
      <c r="R11" s="101"/>
      <c r="S11" s="101"/>
      <c r="T11" s="101"/>
    </row>
    <row r="12" spans="1:20" ht="12.75" customHeight="1">
      <c r="A12" s="116"/>
      <c r="B12" s="110"/>
      <c r="C12" s="110"/>
      <c r="D12" s="110"/>
      <c r="E12" s="110"/>
      <c r="F12" s="110"/>
      <c r="G12" s="110"/>
      <c r="H12" s="110"/>
      <c r="I12" s="101"/>
      <c r="J12" s="112"/>
      <c r="K12" s="101"/>
      <c r="L12" s="101"/>
      <c r="M12" s="101"/>
      <c r="N12" s="101"/>
      <c r="O12" s="101"/>
      <c r="P12" s="101"/>
      <c r="Q12" s="101"/>
      <c r="R12" s="101"/>
      <c r="S12" s="101"/>
      <c r="T12" s="101"/>
    </row>
    <row r="13" spans="1:20" ht="12.75" customHeight="1">
      <c r="A13" s="116"/>
      <c r="B13" s="110"/>
      <c r="C13" s="110"/>
      <c r="D13" s="110"/>
      <c r="E13" s="110"/>
      <c r="F13" s="110"/>
      <c r="G13" s="110"/>
      <c r="H13" s="110"/>
      <c r="I13" s="101"/>
      <c r="J13" s="112"/>
      <c r="K13" s="101"/>
      <c r="L13" s="101"/>
      <c r="M13" s="101"/>
      <c r="N13" s="101"/>
      <c r="O13" s="101"/>
      <c r="P13" s="101"/>
      <c r="Q13" s="101"/>
      <c r="R13" s="101"/>
      <c r="S13" s="101"/>
      <c r="T13" s="101"/>
    </row>
    <row r="14" spans="1:20" ht="12.75" customHeight="1">
      <c r="A14" s="116"/>
      <c r="B14" s="110"/>
      <c r="C14" s="110"/>
      <c r="D14" s="110"/>
      <c r="E14" s="110"/>
      <c r="F14" s="110"/>
      <c r="G14" s="110"/>
      <c r="H14" s="110"/>
      <c r="I14" s="101"/>
      <c r="J14" s="112"/>
      <c r="K14" s="101"/>
      <c r="L14" s="101"/>
      <c r="M14" s="101"/>
      <c r="N14" s="101"/>
      <c r="O14" s="101"/>
      <c r="P14" s="101"/>
      <c r="Q14" s="101"/>
      <c r="R14" s="101"/>
      <c r="S14" s="101"/>
      <c r="T14" s="101"/>
    </row>
    <row r="15" spans="1:20" ht="12.75" customHeight="1">
      <c r="A15" s="116"/>
      <c r="B15" s="110"/>
      <c r="C15" s="110"/>
      <c r="D15" s="110"/>
      <c r="E15" s="110"/>
      <c r="F15" s="110"/>
      <c r="G15" s="110"/>
      <c r="H15" s="110"/>
      <c r="I15" s="101"/>
      <c r="J15" s="112"/>
      <c r="K15" s="101"/>
      <c r="L15" s="101"/>
      <c r="M15" s="101"/>
      <c r="N15" s="101"/>
      <c r="O15" s="101"/>
      <c r="P15" s="101"/>
      <c r="Q15" s="101"/>
      <c r="R15" s="101"/>
      <c r="S15" s="101"/>
      <c r="T15" s="101"/>
    </row>
    <row r="16" spans="1:20" ht="12.75" customHeight="1">
      <c r="A16" s="116"/>
      <c r="B16" s="110"/>
      <c r="C16" s="110"/>
      <c r="D16" s="110"/>
      <c r="E16" s="110"/>
      <c r="F16" s="110"/>
      <c r="G16" s="110"/>
      <c r="H16" s="110"/>
      <c r="I16" s="101"/>
      <c r="J16" s="112"/>
      <c r="K16" s="101"/>
      <c r="L16" s="101"/>
      <c r="M16" s="101"/>
      <c r="N16" s="101"/>
      <c r="O16" s="101"/>
      <c r="P16" s="101"/>
      <c r="Q16" s="101"/>
      <c r="R16" s="101"/>
      <c r="S16" s="101"/>
      <c r="T16" s="101"/>
    </row>
    <row r="17" spans="1:20" ht="12.75" customHeight="1">
      <c r="A17" s="116"/>
      <c r="B17" s="110"/>
      <c r="C17" s="110"/>
      <c r="D17" s="110"/>
      <c r="E17" s="110"/>
      <c r="F17" s="110"/>
      <c r="G17" s="110"/>
      <c r="H17" s="110"/>
      <c r="I17" s="101"/>
      <c r="J17" s="112"/>
      <c r="K17" s="101"/>
      <c r="L17" s="101"/>
      <c r="M17" s="101"/>
      <c r="N17" s="101"/>
      <c r="O17" s="101"/>
      <c r="P17" s="101"/>
      <c r="Q17" s="101"/>
      <c r="R17" s="101"/>
      <c r="S17" s="101"/>
      <c r="T17" s="101"/>
    </row>
    <row r="18" spans="1:20" ht="12.75" customHeight="1">
      <c r="A18" s="116"/>
      <c r="B18" s="110"/>
      <c r="C18" s="110"/>
      <c r="D18" s="110"/>
      <c r="E18" s="110"/>
      <c r="F18" s="110"/>
      <c r="G18" s="110"/>
      <c r="H18" s="110"/>
      <c r="I18" s="101"/>
      <c r="J18" s="112"/>
      <c r="K18" s="101"/>
      <c r="L18" s="101"/>
      <c r="M18" s="101"/>
      <c r="N18" s="101"/>
      <c r="O18" s="101"/>
      <c r="P18" s="101"/>
      <c r="Q18" s="101"/>
      <c r="R18" s="101"/>
      <c r="S18" s="101"/>
      <c r="T18" s="101"/>
    </row>
    <row r="19" spans="1:20" ht="12.75" customHeight="1">
      <c r="A19" s="116"/>
      <c r="B19" s="110"/>
      <c r="C19" s="110"/>
      <c r="D19" s="110"/>
      <c r="E19" s="110"/>
      <c r="F19" s="110"/>
      <c r="G19" s="110"/>
      <c r="H19" s="110"/>
      <c r="I19" s="101"/>
      <c r="J19" s="112"/>
      <c r="K19" s="101"/>
      <c r="L19" s="101"/>
      <c r="M19" s="101"/>
      <c r="N19" s="101"/>
      <c r="O19" s="101"/>
      <c r="P19" s="101"/>
      <c r="Q19" s="101"/>
      <c r="R19" s="101"/>
      <c r="S19" s="101"/>
      <c r="T19" s="101"/>
    </row>
    <row r="20" spans="1:20" ht="12.75" customHeight="1">
      <c r="A20" s="116"/>
      <c r="B20" s="110"/>
      <c r="C20" s="110"/>
      <c r="D20" s="110"/>
      <c r="E20" s="110"/>
      <c r="F20" s="110"/>
      <c r="G20" s="110"/>
      <c r="H20" s="110"/>
      <c r="I20" s="101"/>
      <c r="J20" s="112"/>
      <c r="K20" s="101"/>
      <c r="L20" s="101"/>
      <c r="M20" s="101"/>
      <c r="N20" s="101"/>
      <c r="O20" s="101"/>
      <c r="P20" s="101"/>
      <c r="Q20" s="101"/>
      <c r="R20" s="101"/>
      <c r="S20" s="101"/>
      <c r="T20" s="101"/>
    </row>
  </sheetData>
  <sheetProtection selectLockedCells="1" selectUnlockedCells="1"/>
  <mergeCells count="3">
    <mergeCell ref="B2:H2"/>
    <mergeCell ref="A9:I9"/>
    <mergeCell ref="A10:I1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T50"/>
  <sheetViews>
    <sheetView zoomScale="80" zoomScaleNormal="80" workbookViewId="0" topLeftCell="A1">
      <pane ySplit="3" topLeftCell="A4" activePane="bottomLeft" state="frozen"/>
      <selection pane="topLeft" activeCell="A1" sqref="A1"/>
      <selection pane="bottomLeft" activeCell="A3" sqref="A3"/>
    </sheetView>
  </sheetViews>
  <sheetFormatPr defaultColWidth="9.140625" defaultRowHeight="12.75"/>
  <cols>
    <col min="1" max="1" width="21.28125" style="11" customWidth="1"/>
    <col min="2" max="2" width="11.28125" style="1" customWidth="1"/>
    <col min="3" max="3" width="12.7109375" style="1" customWidth="1"/>
    <col min="4" max="4" width="14.8515625" style="1" customWidth="1"/>
    <col min="5" max="5" width="12.421875" style="1" customWidth="1"/>
    <col min="6" max="6" width="12.140625" style="1" customWidth="1"/>
    <col min="7" max="7" width="14.421875" style="1" customWidth="1"/>
    <col min="8" max="8" width="11.00390625" style="1" customWidth="1"/>
    <col min="9" max="9" width="13.7109375" style="1" customWidth="1"/>
    <col min="10" max="10" width="177.7109375" style="1" customWidth="1"/>
    <col min="11" max="20" width="11.57421875" style="1" customWidth="1"/>
    <col min="21" max="16384" width="17.28125" style="1" customWidth="1"/>
  </cols>
  <sheetData>
    <row r="1" spans="1:20" ht="12.75">
      <c r="A1" s="60"/>
      <c r="B1" s="54"/>
      <c r="C1" s="54"/>
      <c r="D1" s="54"/>
      <c r="E1" s="61"/>
      <c r="F1" s="61"/>
      <c r="G1" s="61"/>
      <c r="H1" s="61"/>
      <c r="I1" s="32"/>
      <c r="J1" s="86"/>
      <c r="K1" s="64"/>
      <c r="L1" s="64"/>
      <c r="M1" s="64"/>
      <c r="N1" s="64"/>
      <c r="O1" s="64"/>
      <c r="P1" s="64"/>
      <c r="Q1" s="64"/>
      <c r="R1" s="64"/>
      <c r="S1" s="64"/>
      <c r="T1" s="64"/>
    </row>
    <row r="2" spans="1:20" ht="12.75" customHeight="1">
      <c r="A2" s="87"/>
      <c r="B2" s="88" t="s">
        <v>285</v>
      </c>
      <c r="C2" s="88"/>
      <c r="D2" s="88"/>
      <c r="E2" s="88"/>
      <c r="F2" s="88"/>
      <c r="G2" s="88"/>
      <c r="H2" s="88"/>
      <c r="I2" s="88"/>
      <c r="K2" s="64"/>
      <c r="L2" s="64"/>
      <c r="M2" s="64"/>
      <c r="N2" s="64"/>
      <c r="O2" s="64"/>
      <c r="P2" s="64"/>
      <c r="Q2" s="64"/>
      <c r="R2" s="64"/>
      <c r="S2" s="64"/>
      <c r="T2" s="64"/>
    </row>
    <row r="3" spans="1:20" s="11" customFormat="1" ht="12.75">
      <c r="A3" s="37" t="s">
        <v>18</v>
      </c>
      <c r="B3" s="6" t="s">
        <v>1</v>
      </c>
      <c r="C3" s="5" t="s">
        <v>2</v>
      </c>
      <c r="D3" s="8" t="s">
        <v>19</v>
      </c>
      <c r="E3" s="38" t="s">
        <v>3</v>
      </c>
      <c r="F3" s="39" t="s">
        <v>4</v>
      </c>
      <c r="G3" s="38" t="s">
        <v>5</v>
      </c>
      <c r="H3" s="39" t="s">
        <v>6</v>
      </c>
      <c r="I3" s="38" t="s">
        <v>20</v>
      </c>
      <c r="J3" s="40" t="s">
        <v>21</v>
      </c>
      <c r="K3" s="8"/>
      <c r="L3" s="8"/>
      <c r="M3" s="16"/>
      <c r="N3" s="16"/>
      <c r="O3" s="16"/>
      <c r="P3" s="16"/>
      <c r="Q3" s="16"/>
      <c r="R3" s="16"/>
      <c r="S3" s="16"/>
      <c r="T3" s="16"/>
    </row>
    <row r="4" spans="1:20" ht="12.75">
      <c r="A4" s="28" t="s">
        <v>286</v>
      </c>
      <c r="B4" s="41">
        <v>1888</v>
      </c>
      <c r="C4" s="42">
        <v>350</v>
      </c>
      <c r="D4" s="43" t="s">
        <v>68</v>
      </c>
      <c r="E4" s="42">
        <v>305</v>
      </c>
      <c r="F4" s="45">
        <f aca="true" t="shared" si="0" ref="F4:F46">+E4/C4*100</f>
        <v>87.14285714285714</v>
      </c>
      <c r="G4" s="42">
        <v>334</v>
      </c>
      <c r="H4" s="45">
        <f aca="true" t="shared" si="1" ref="H4:H46">+G4/B4*100</f>
        <v>17.690677966101696</v>
      </c>
      <c r="I4" s="46">
        <v>0.84</v>
      </c>
      <c r="J4" s="89" t="s">
        <v>287</v>
      </c>
      <c r="K4" s="64"/>
      <c r="L4" s="64"/>
      <c r="M4" s="64"/>
      <c r="N4" s="64"/>
      <c r="O4" s="64"/>
      <c r="P4" s="64"/>
      <c r="Q4" s="64"/>
      <c r="R4" s="64"/>
      <c r="S4" s="64"/>
      <c r="T4" s="64"/>
    </row>
    <row r="5" spans="1:20" ht="12.75">
      <c r="A5" s="28" t="s">
        <v>288</v>
      </c>
      <c r="B5" s="41">
        <v>3189</v>
      </c>
      <c r="C5" s="42">
        <v>165.4</v>
      </c>
      <c r="D5" s="43" t="s">
        <v>289</v>
      </c>
      <c r="E5" s="42">
        <v>90.5</v>
      </c>
      <c r="F5" s="45">
        <f t="shared" si="0"/>
        <v>54.71584038694075</v>
      </c>
      <c r="G5" s="42">
        <v>1643</v>
      </c>
      <c r="H5" s="45">
        <f t="shared" si="1"/>
        <v>51.520852931953584</v>
      </c>
      <c r="I5" s="46" t="s">
        <v>290</v>
      </c>
      <c r="J5" s="89" t="s">
        <v>291</v>
      </c>
      <c r="K5" s="64"/>
      <c r="L5" s="64"/>
      <c r="M5" s="64"/>
      <c r="N5" s="64"/>
      <c r="O5" s="64"/>
      <c r="P5" s="64"/>
      <c r="Q5" s="64"/>
      <c r="R5" s="64"/>
      <c r="S5" s="64"/>
      <c r="T5" s="64"/>
    </row>
    <row r="6" spans="1:20" ht="12.75">
      <c r="A6" s="28" t="s">
        <v>292</v>
      </c>
      <c r="B6" s="41">
        <v>8897</v>
      </c>
      <c r="C6" s="42">
        <v>506</v>
      </c>
      <c r="D6" s="43" t="s">
        <v>133</v>
      </c>
      <c r="E6" s="42">
        <v>502</v>
      </c>
      <c r="F6" s="45">
        <f t="shared" si="0"/>
        <v>99.2094861660079</v>
      </c>
      <c r="G6" s="42">
        <v>1532</v>
      </c>
      <c r="H6" s="45">
        <f t="shared" si="1"/>
        <v>17.219287400247275</v>
      </c>
      <c r="I6" s="46"/>
      <c r="J6" s="89" t="s">
        <v>293</v>
      </c>
      <c r="K6" s="64"/>
      <c r="L6" s="64"/>
      <c r="M6" s="64"/>
      <c r="N6" s="64"/>
      <c r="O6" s="64"/>
      <c r="P6" s="64"/>
      <c r="Q6" s="64"/>
      <c r="R6" s="64"/>
      <c r="S6" s="64"/>
      <c r="T6" s="64"/>
    </row>
    <row r="7" spans="1:20" ht="12.75">
      <c r="A7" s="28" t="s">
        <v>294</v>
      </c>
      <c r="B7" s="41">
        <v>1374</v>
      </c>
      <c r="C7" s="42">
        <v>48</v>
      </c>
      <c r="D7" s="43" t="s">
        <v>295</v>
      </c>
      <c r="E7" s="42">
        <v>15.4</v>
      </c>
      <c r="F7" s="45">
        <f t="shared" si="0"/>
        <v>32.083333333333336</v>
      </c>
      <c r="G7" s="42">
        <v>118</v>
      </c>
      <c r="H7" s="45">
        <f t="shared" si="1"/>
        <v>8.58806404657933</v>
      </c>
      <c r="I7" s="46" t="s">
        <v>296</v>
      </c>
      <c r="J7" s="89" t="s">
        <v>291</v>
      </c>
      <c r="K7" s="64"/>
      <c r="L7" s="64"/>
      <c r="M7" s="64"/>
      <c r="N7" s="64"/>
      <c r="O7" s="64"/>
      <c r="P7" s="64"/>
      <c r="Q7" s="64"/>
      <c r="R7" s="64"/>
      <c r="S7" s="64"/>
      <c r="T7" s="64"/>
    </row>
    <row r="8" spans="1:20" ht="12.75">
      <c r="A8" s="28" t="s">
        <v>297</v>
      </c>
      <c r="B8" s="41">
        <v>2136</v>
      </c>
      <c r="C8" s="42">
        <v>515</v>
      </c>
      <c r="D8" s="43" t="s">
        <v>35</v>
      </c>
      <c r="E8" s="42">
        <v>412</v>
      </c>
      <c r="F8" s="45">
        <f t="shared" si="0"/>
        <v>80</v>
      </c>
      <c r="G8" s="42">
        <v>1000</v>
      </c>
      <c r="H8" s="45">
        <f t="shared" si="1"/>
        <v>46.81647940074906</v>
      </c>
      <c r="I8" s="46"/>
      <c r="J8" s="89" t="s">
        <v>298</v>
      </c>
      <c r="K8" s="64"/>
      <c r="L8" s="64"/>
      <c r="M8" s="64"/>
      <c r="N8" s="64"/>
      <c r="O8" s="64"/>
      <c r="P8" s="64"/>
      <c r="Q8" s="64"/>
      <c r="R8" s="64"/>
      <c r="S8" s="64"/>
      <c r="T8" s="64"/>
    </row>
    <row r="9" spans="1:20" ht="12.75">
      <c r="A9" s="28" t="s">
        <v>299</v>
      </c>
      <c r="B9" s="41">
        <v>3051</v>
      </c>
      <c r="C9" s="42">
        <v>493.1</v>
      </c>
      <c r="D9" s="43" t="s">
        <v>300</v>
      </c>
      <c r="E9" s="42">
        <v>375.3</v>
      </c>
      <c r="F9" s="45">
        <f t="shared" si="0"/>
        <v>76.11032244980734</v>
      </c>
      <c r="G9" s="42">
        <v>184</v>
      </c>
      <c r="H9" s="45">
        <f t="shared" si="1"/>
        <v>6.03080957063258</v>
      </c>
      <c r="I9" s="46"/>
      <c r="J9" s="89" t="s">
        <v>291</v>
      </c>
      <c r="K9" s="64"/>
      <c r="L9" s="64"/>
      <c r="M9" s="64"/>
      <c r="N9" s="64"/>
      <c r="O9" s="64"/>
      <c r="P9" s="64"/>
      <c r="Q9" s="64"/>
      <c r="R9" s="64"/>
      <c r="S9" s="64"/>
      <c r="T9" s="64"/>
    </row>
    <row r="10" spans="1:20" ht="12.75">
      <c r="A10" s="28" t="s">
        <v>301</v>
      </c>
      <c r="B10" s="41">
        <v>979</v>
      </c>
      <c r="C10" s="42">
        <v>181.3</v>
      </c>
      <c r="D10" s="43" t="s">
        <v>302</v>
      </c>
      <c r="E10" s="42">
        <v>149.7</v>
      </c>
      <c r="F10" s="45">
        <f t="shared" si="0"/>
        <v>82.57032542746828</v>
      </c>
      <c r="G10" s="42">
        <v>458</v>
      </c>
      <c r="H10" s="45">
        <f t="shared" si="1"/>
        <v>46.782431052093976</v>
      </c>
      <c r="I10" s="46">
        <v>0.67</v>
      </c>
      <c r="J10" s="89" t="s">
        <v>291</v>
      </c>
      <c r="K10" s="64"/>
      <c r="L10" s="64"/>
      <c r="M10" s="64"/>
      <c r="N10" s="64"/>
      <c r="O10" s="64"/>
      <c r="P10" s="64"/>
      <c r="Q10" s="64"/>
      <c r="R10" s="64"/>
      <c r="S10" s="64"/>
      <c r="T10" s="64"/>
    </row>
    <row r="11" spans="1:20" ht="12.75">
      <c r="A11" s="28" t="s">
        <v>303</v>
      </c>
      <c r="B11" s="41">
        <v>146</v>
      </c>
      <c r="C11" s="42">
        <v>40.1</v>
      </c>
      <c r="D11" s="43" t="s">
        <v>302</v>
      </c>
      <c r="E11" s="42">
        <v>33.2</v>
      </c>
      <c r="F11" s="45">
        <f t="shared" si="0"/>
        <v>82.79301745635911</v>
      </c>
      <c r="G11" s="42">
        <v>53</v>
      </c>
      <c r="H11" s="45">
        <f t="shared" si="1"/>
        <v>36.3013698630137</v>
      </c>
      <c r="I11" s="46" t="s">
        <v>304</v>
      </c>
      <c r="J11" s="89" t="s">
        <v>291</v>
      </c>
      <c r="K11" s="64"/>
      <c r="L11" s="64"/>
      <c r="M11" s="64"/>
      <c r="N11" s="64"/>
      <c r="O11" s="64"/>
      <c r="P11" s="64"/>
      <c r="Q11" s="64"/>
      <c r="R11" s="64"/>
      <c r="S11" s="64"/>
      <c r="T11" s="64"/>
    </row>
    <row r="12" spans="1:20" ht="12.75">
      <c r="A12" s="28" t="s">
        <v>305</v>
      </c>
      <c r="B12" s="41">
        <v>3518</v>
      </c>
      <c r="C12" s="42">
        <v>39.4</v>
      </c>
      <c r="D12" s="43" t="s">
        <v>302</v>
      </c>
      <c r="E12" s="42">
        <v>28.5</v>
      </c>
      <c r="F12" s="45">
        <f t="shared" si="0"/>
        <v>72.33502538071066</v>
      </c>
      <c r="G12" s="42">
        <v>221</v>
      </c>
      <c r="H12" s="45">
        <f t="shared" si="1"/>
        <v>6.281978396816373</v>
      </c>
      <c r="I12" s="46">
        <v>0.92</v>
      </c>
      <c r="J12" s="89" t="s">
        <v>291</v>
      </c>
      <c r="K12" s="64"/>
      <c r="L12" s="64"/>
      <c r="M12" s="64"/>
      <c r="N12" s="64"/>
      <c r="O12" s="64"/>
      <c r="P12" s="64"/>
      <c r="Q12" s="64"/>
      <c r="R12" s="64"/>
      <c r="S12" s="64"/>
      <c r="T12" s="64"/>
    </row>
    <row r="13" spans="1:20" ht="12.75">
      <c r="A13" s="28" t="s">
        <v>306</v>
      </c>
      <c r="B13" s="41">
        <v>2663</v>
      </c>
      <c r="C13" s="42">
        <v>44.6</v>
      </c>
      <c r="D13" s="43" t="s">
        <v>302</v>
      </c>
      <c r="E13" s="42">
        <v>11.9</v>
      </c>
      <c r="F13" s="45">
        <f t="shared" si="0"/>
        <v>26.681614349775785</v>
      </c>
      <c r="G13" s="42">
        <v>122</v>
      </c>
      <c r="H13" s="45">
        <f t="shared" si="1"/>
        <v>4.581299286518964</v>
      </c>
      <c r="I13" s="46" t="s">
        <v>307</v>
      </c>
      <c r="J13" s="89" t="s">
        <v>291</v>
      </c>
      <c r="K13" s="64"/>
      <c r="L13" s="64"/>
      <c r="M13" s="64"/>
      <c r="N13" s="64"/>
      <c r="O13" s="64"/>
      <c r="P13" s="64"/>
      <c r="Q13" s="64"/>
      <c r="R13" s="64"/>
      <c r="S13" s="64"/>
      <c r="T13" s="64"/>
    </row>
    <row r="14" spans="1:20" ht="12.75">
      <c r="A14" s="28" t="s">
        <v>308</v>
      </c>
      <c r="B14" s="41">
        <v>906.8</v>
      </c>
      <c r="C14" s="42">
        <v>23.3</v>
      </c>
      <c r="D14" s="43" t="s">
        <v>302</v>
      </c>
      <c r="E14" s="42">
        <v>22.8</v>
      </c>
      <c r="F14" s="45">
        <f t="shared" si="0"/>
        <v>97.85407725321889</v>
      </c>
      <c r="G14" s="42">
        <v>283</v>
      </c>
      <c r="H14" s="45">
        <f t="shared" si="1"/>
        <v>31.20864578738421</v>
      </c>
      <c r="I14" s="46">
        <v>0.71</v>
      </c>
      <c r="J14" s="89" t="s">
        <v>291</v>
      </c>
      <c r="K14" s="64"/>
      <c r="L14" s="64"/>
      <c r="M14" s="64"/>
      <c r="N14" s="64"/>
      <c r="O14" s="64"/>
      <c r="P14" s="64"/>
      <c r="Q14" s="64"/>
      <c r="R14" s="64"/>
      <c r="S14" s="64"/>
      <c r="T14" s="64"/>
    </row>
    <row r="15" spans="1:20" ht="12.75">
      <c r="A15" s="28" t="s">
        <v>309</v>
      </c>
      <c r="B15" s="41">
        <v>2292</v>
      </c>
      <c r="C15" s="42">
        <v>68.2</v>
      </c>
      <c r="D15" s="43" t="s">
        <v>302</v>
      </c>
      <c r="E15" s="42">
        <v>27.4</v>
      </c>
      <c r="F15" s="45">
        <f t="shared" si="0"/>
        <v>40.17595307917888</v>
      </c>
      <c r="G15" s="42">
        <v>353</v>
      </c>
      <c r="H15" s="45">
        <f t="shared" si="1"/>
        <v>15.401396160558464</v>
      </c>
      <c r="I15" s="46" t="s">
        <v>310</v>
      </c>
      <c r="J15" s="89" t="s">
        <v>291</v>
      </c>
      <c r="K15" s="64"/>
      <c r="L15" s="64"/>
      <c r="M15" s="64"/>
      <c r="N15" s="64"/>
      <c r="O15" s="64"/>
      <c r="P15" s="64"/>
      <c r="Q15" s="64"/>
      <c r="R15" s="64"/>
      <c r="S15" s="64"/>
      <c r="T15" s="64"/>
    </row>
    <row r="16" spans="1:20" ht="12.75">
      <c r="A16" s="28" t="s">
        <v>311</v>
      </c>
      <c r="B16" s="41">
        <v>27400</v>
      </c>
      <c r="C16" s="42">
        <v>527.4</v>
      </c>
      <c r="D16" s="43" t="s">
        <v>302</v>
      </c>
      <c r="E16" s="42">
        <v>152.2</v>
      </c>
      <c r="F16" s="45">
        <f t="shared" si="0"/>
        <v>28.85855138414865</v>
      </c>
      <c r="G16" s="42">
        <v>1358</v>
      </c>
      <c r="H16" s="45">
        <f t="shared" si="1"/>
        <v>4.956204379562044</v>
      </c>
      <c r="I16" s="46" t="s">
        <v>312</v>
      </c>
      <c r="J16" s="89" t="s">
        <v>291</v>
      </c>
      <c r="K16" s="64"/>
      <c r="L16" s="64"/>
      <c r="M16" s="64"/>
      <c r="N16" s="64"/>
      <c r="O16" s="64"/>
      <c r="P16" s="64"/>
      <c r="Q16" s="64"/>
      <c r="R16" s="64"/>
      <c r="S16" s="64"/>
      <c r="T16" s="64"/>
    </row>
    <row r="17" spans="1:20" ht="12.75">
      <c r="A17" s="28" t="s">
        <v>313</v>
      </c>
      <c r="B17" s="41">
        <v>886</v>
      </c>
      <c r="C17" s="42">
        <v>730</v>
      </c>
      <c r="D17" s="43" t="s">
        <v>68</v>
      </c>
      <c r="E17" s="42">
        <v>680</v>
      </c>
      <c r="F17" s="45">
        <f t="shared" si="0"/>
        <v>93.15068493150685</v>
      </c>
      <c r="G17" s="42">
        <v>421</v>
      </c>
      <c r="H17" s="45">
        <f t="shared" si="1"/>
        <v>47.51693002257336</v>
      </c>
      <c r="I17" s="46"/>
      <c r="J17" s="89" t="s">
        <v>314</v>
      </c>
      <c r="K17" s="64"/>
      <c r="L17" s="64"/>
      <c r="M17" s="64"/>
      <c r="N17" s="64"/>
      <c r="O17" s="64"/>
      <c r="P17" s="64"/>
      <c r="Q17" s="64"/>
      <c r="R17" s="64"/>
      <c r="S17" s="64"/>
      <c r="T17" s="64"/>
    </row>
    <row r="18" spans="1:20" ht="12.75">
      <c r="A18" s="28" t="s">
        <v>315</v>
      </c>
      <c r="B18" s="41">
        <v>16931</v>
      </c>
      <c r="C18" s="42">
        <v>370.5</v>
      </c>
      <c r="D18" s="43" t="s">
        <v>316</v>
      </c>
      <c r="E18" s="42">
        <v>183.4</v>
      </c>
      <c r="F18" s="45">
        <f t="shared" si="0"/>
        <v>49.500674763832656</v>
      </c>
      <c r="G18" s="42">
        <v>2446</v>
      </c>
      <c r="H18" s="45">
        <f t="shared" si="1"/>
        <v>14.446872600555194</v>
      </c>
      <c r="I18" s="46" t="s">
        <v>317</v>
      </c>
      <c r="J18" s="89" t="s">
        <v>291</v>
      </c>
      <c r="K18" s="64"/>
      <c r="L18" s="64"/>
      <c r="M18" s="64"/>
      <c r="N18" s="64"/>
      <c r="O18" s="64"/>
      <c r="P18" s="64"/>
      <c r="Q18" s="64"/>
      <c r="R18" s="64"/>
      <c r="S18" s="64"/>
      <c r="T18" s="64"/>
    </row>
    <row r="19" spans="1:20" ht="12.75">
      <c r="A19" s="28" t="s">
        <v>318</v>
      </c>
      <c r="B19" s="41">
        <v>4076</v>
      </c>
      <c r="C19" s="42">
        <v>860.2</v>
      </c>
      <c r="D19" s="43" t="s">
        <v>302</v>
      </c>
      <c r="E19" s="42">
        <v>643.3</v>
      </c>
      <c r="F19" s="45">
        <f t="shared" si="0"/>
        <v>74.78493373634038</v>
      </c>
      <c r="G19" s="42">
        <v>2155</v>
      </c>
      <c r="H19" s="45">
        <f t="shared" si="1"/>
        <v>52.87046123650639</v>
      </c>
      <c r="I19" s="46" t="s">
        <v>312</v>
      </c>
      <c r="J19" s="89" t="s">
        <v>291</v>
      </c>
      <c r="K19" s="64"/>
      <c r="L19" s="64"/>
      <c r="M19" s="64"/>
      <c r="N19" s="64"/>
      <c r="O19" s="64"/>
      <c r="P19" s="64"/>
      <c r="Q19" s="64"/>
      <c r="R19" s="64"/>
      <c r="S19" s="64"/>
      <c r="T19" s="64"/>
    </row>
    <row r="20" spans="1:20" ht="12.75">
      <c r="A20" s="28" t="s">
        <v>319</v>
      </c>
      <c r="B20" s="41">
        <v>4229</v>
      </c>
      <c r="C20" s="42">
        <v>626.3</v>
      </c>
      <c r="D20" s="43" t="s">
        <v>302</v>
      </c>
      <c r="E20" s="42">
        <v>597</v>
      </c>
      <c r="F20" s="45">
        <f t="shared" si="0"/>
        <v>95.32173079993615</v>
      </c>
      <c r="G20" s="42">
        <v>818</v>
      </c>
      <c r="H20" s="45">
        <f t="shared" si="1"/>
        <v>19.342634192480492</v>
      </c>
      <c r="I20" s="46"/>
      <c r="J20" s="89" t="s">
        <v>291</v>
      </c>
      <c r="K20" s="64"/>
      <c r="L20" s="64"/>
      <c r="M20" s="64"/>
      <c r="N20" s="64"/>
      <c r="O20" s="64"/>
      <c r="P20" s="64"/>
      <c r="Q20" s="64"/>
      <c r="R20" s="64"/>
      <c r="S20" s="64"/>
      <c r="T20" s="64"/>
    </row>
    <row r="21" spans="1:20" ht="12.75">
      <c r="A21" s="28" t="s">
        <v>320</v>
      </c>
      <c r="B21" s="41">
        <v>4139</v>
      </c>
      <c r="C21" s="42">
        <v>128.2</v>
      </c>
      <c r="D21" s="43" t="s">
        <v>302</v>
      </c>
      <c r="E21" s="42">
        <v>62.7</v>
      </c>
      <c r="F21" s="45">
        <f t="shared" si="0"/>
        <v>48.90795631825274</v>
      </c>
      <c r="G21" s="42">
        <v>1182</v>
      </c>
      <c r="H21" s="45">
        <f t="shared" si="1"/>
        <v>28.557622614158007</v>
      </c>
      <c r="I21" s="46" t="s">
        <v>321</v>
      </c>
      <c r="J21" s="89" t="s">
        <v>291</v>
      </c>
      <c r="K21" s="64"/>
      <c r="L21" s="64"/>
      <c r="M21" s="64"/>
      <c r="N21" s="64"/>
      <c r="O21" s="64"/>
      <c r="P21" s="64"/>
      <c r="Q21" s="64"/>
      <c r="R21" s="64"/>
      <c r="S21" s="64"/>
      <c r="T21" s="64"/>
    </row>
    <row r="22" spans="1:20" ht="12.75">
      <c r="A22" s="28" t="s">
        <v>322</v>
      </c>
      <c r="B22" s="41">
        <v>12744</v>
      </c>
      <c r="C22" s="42">
        <v>1679.4</v>
      </c>
      <c r="D22" s="43" t="s">
        <v>302</v>
      </c>
      <c r="E22" s="42">
        <v>1211.9</v>
      </c>
      <c r="F22" s="45">
        <f t="shared" si="0"/>
        <v>72.16267714659998</v>
      </c>
      <c r="G22" s="42">
        <v>5272</v>
      </c>
      <c r="H22" s="45">
        <f t="shared" si="1"/>
        <v>41.368487131199</v>
      </c>
      <c r="I22" s="46" t="s">
        <v>323</v>
      </c>
      <c r="J22" s="89" t="s">
        <v>291</v>
      </c>
      <c r="K22" s="64"/>
      <c r="L22" s="64"/>
      <c r="M22" s="64"/>
      <c r="N22" s="64"/>
      <c r="O22" s="64"/>
      <c r="P22" s="64"/>
      <c r="Q22" s="64"/>
      <c r="R22" s="64"/>
      <c r="S22" s="64"/>
      <c r="T22" s="64"/>
    </row>
    <row r="23" spans="1:20" ht="12.75">
      <c r="A23" s="28" t="s">
        <v>324</v>
      </c>
      <c r="B23" s="41">
        <v>1774</v>
      </c>
      <c r="C23" s="42">
        <v>107.8</v>
      </c>
      <c r="D23" s="43" t="s">
        <v>302</v>
      </c>
      <c r="E23" s="42">
        <v>102.2</v>
      </c>
      <c r="F23" s="45">
        <f t="shared" si="0"/>
        <v>94.80519480519482</v>
      </c>
      <c r="G23" s="42">
        <v>991</v>
      </c>
      <c r="H23" s="45">
        <f t="shared" si="1"/>
        <v>55.86245772266065</v>
      </c>
      <c r="I23" s="46">
        <v>0.5800000000000001</v>
      </c>
      <c r="J23" s="89" t="s">
        <v>291</v>
      </c>
      <c r="K23" s="64"/>
      <c r="L23" s="64"/>
      <c r="M23" s="64"/>
      <c r="N23" s="64"/>
      <c r="O23" s="64"/>
      <c r="P23" s="64"/>
      <c r="Q23" s="64"/>
      <c r="R23" s="64"/>
      <c r="S23" s="64"/>
      <c r="T23" s="64"/>
    </row>
    <row r="24" spans="1:20" ht="12.75">
      <c r="A24" s="28" t="s">
        <v>325</v>
      </c>
      <c r="B24" s="41">
        <v>2649</v>
      </c>
      <c r="C24" s="42">
        <v>230.3</v>
      </c>
      <c r="D24" s="43" t="s">
        <v>302</v>
      </c>
      <c r="E24" s="42">
        <v>221.7</v>
      </c>
      <c r="F24" s="45">
        <f t="shared" si="0"/>
        <v>96.26574033868866</v>
      </c>
      <c r="G24" s="42">
        <v>1574</v>
      </c>
      <c r="H24" s="45">
        <f t="shared" si="1"/>
        <v>59.41864854662137</v>
      </c>
      <c r="I24" s="46"/>
      <c r="J24" s="89" t="s">
        <v>291</v>
      </c>
      <c r="K24" s="64"/>
      <c r="L24" s="64"/>
      <c r="M24" s="64"/>
      <c r="N24" s="64"/>
      <c r="O24" s="64"/>
      <c r="P24" s="64"/>
      <c r="Q24" s="64"/>
      <c r="R24" s="64"/>
      <c r="S24" s="64"/>
      <c r="T24" s="64"/>
    </row>
    <row r="25" spans="1:20" ht="12.75">
      <c r="A25" s="28" t="s">
        <v>326</v>
      </c>
      <c r="B25" s="41">
        <v>131</v>
      </c>
      <c r="C25" s="42">
        <v>2.3</v>
      </c>
      <c r="D25" s="43" t="s">
        <v>302</v>
      </c>
      <c r="E25" s="42">
        <v>0.5</v>
      </c>
      <c r="F25" s="45">
        <f t="shared" si="0"/>
        <v>21.73913043478261</v>
      </c>
      <c r="G25" s="42">
        <v>19</v>
      </c>
      <c r="H25" s="45">
        <f t="shared" si="1"/>
        <v>14.50381679389313</v>
      </c>
      <c r="I25" s="46" t="s">
        <v>327</v>
      </c>
      <c r="J25" s="89" t="s">
        <v>291</v>
      </c>
      <c r="K25" s="64"/>
      <c r="L25" s="64"/>
      <c r="M25" s="64"/>
      <c r="N25" s="64"/>
      <c r="O25" s="64"/>
      <c r="P25" s="64"/>
      <c r="Q25" s="64"/>
      <c r="R25" s="64"/>
      <c r="S25" s="64"/>
      <c r="T25" s="64"/>
    </row>
    <row r="26" spans="1:20" ht="12.75">
      <c r="A26" s="28" t="s">
        <v>328</v>
      </c>
      <c r="B26" s="41">
        <v>1119</v>
      </c>
      <c r="C26" s="42">
        <v>192</v>
      </c>
      <c r="D26" s="43" t="s">
        <v>186</v>
      </c>
      <c r="E26" s="42">
        <v>172</v>
      </c>
      <c r="F26" s="45">
        <f t="shared" si="0"/>
        <v>89.58333333333334</v>
      </c>
      <c r="G26" s="42">
        <v>131</v>
      </c>
      <c r="H26" s="45">
        <f t="shared" si="1"/>
        <v>11.706881143878462</v>
      </c>
      <c r="I26" s="46"/>
      <c r="J26" s="89" t="s">
        <v>291</v>
      </c>
      <c r="K26" s="64"/>
      <c r="L26" s="64"/>
      <c r="M26" s="64"/>
      <c r="N26" s="64"/>
      <c r="O26" s="64"/>
      <c r="P26" s="64"/>
      <c r="Q26" s="64"/>
      <c r="R26" s="64"/>
      <c r="S26" s="64"/>
      <c r="T26" s="64"/>
    </row>
    <row r="27" spans="1:20" ht="12.75">
      <c r="A27" s="28" t="s">
        <v>329</v>
      </c>
      <c r="B27" s="41">
        <v>10.3</v>
      </c>
      <c r="C27" s="42">
        <v>11.02</v>
      </c>
      <c r="D27" s="43" t="s">
        <v>302</v>
      </c>
      <c r="E27" s="42">
        <v>9.57</v>
      </c>
      <c r="F27" s="45">
        <f t="shared" si="0"/>
        <v>86.8421052631579</v>
      </c>
      <c r="G27" s="42">
        <v>7</v>
      </c>
      <c r="H27" s="45">
        <f t="shared" si="1"/>
        <v>67.96116504854368</v>
      </c>
      <c r="I27" s="46"/>
      <c r="J27" s="89" t="s">
        <v>291</v>
      </c>
      <c r="K27" s="64"/>
      <c r="L27" s="64"/>
      <c r="M27" s="64"/>
      <c r="N27" s="64"/>
      <c r="O27" s="64"/>
      <c r="P27" s="64"/>
      <c r="Q27" s="64"/>
      <c r="R27" s="64"/>
      <c r="S27" s="64"/>
      <c r="T27" s="64"/>
    </row>
    <row r="28" spans="1:20" ht="12.75">
      <c r="A28" s="28" t="s">
        <v>330</v>
      </c>
      <c r="B28" s="41">
        <v>518</v>
      </c>
      <c r="C28" s="42">
        <v>49</v>
      </c>
      <c r="D28" s="43" t="s">
        <v>331</v>
      </c>
      <c r="E28" s="42">
        <v>48.8</v>
      </c>
      <c r="F28" s="45">
        <f t="shared" si="0"/>
        <v>99.59183673469387</v>
      </c>
      <c r="G28" s="42">
        <v>294</v>
      </c>
      <c r="H28" s="45">
        <f t="shared" si="1"/>
        <v>56.75675675675676</v>
      </c>
      <c r="I28" s="46"/>
      <c r="J28" s="89" t="s">
        <v>332</v>
      </c>
      <c r="K28" s="64"/>
      <c r="L28" s="64"/>
      <c r="M28" s="64"/>
      <c r="N28" s="64"/>
      <c r="O28" s="64"/>
      <c r="P28" s="64"/>
      <c r="Q28" s="64"/>
      <c r="R28" s="64"/>
      <c r="S28" s="64"/>
      <c r="T28" s="64"/>
    </row>
    <row r="29" spans="1:20" ht="12.75">
      <c r="A29" s="28" t="s">
        <v>333</v>
      </c>
      <c r="B29" s="41">
        <v>2074</v>
      </c>
      <c r="C29" s="42">
        <v>76.7</v>
      </c>
      <c r="D29" s="43" t="s">
        <v>316</v>
      </c>
      <c r="E29" s="42">
        <v>17.5</v>
      </c>
      <c r="F29" s="45">
        <f t="shared" si="0"/>
        <v>22.816166883963493</v>
      </c>
      <c r="G29" s="42">
        <v>138</v>
      </c>
      <c r="H29" s="45">
        <f t="shared" si="1"/>
        <v>6.653809064609451</v>
      </c>
      <c r="I29" s="46" t="s">
        <v>334</v>
      </c>
      <c r="J29" s="89" t="s">
        <v>291</v>
      </c>
      <c r="K29" s="64"/>
      <c r="L29" s="64"/>
      <c r="M29" s="64"/>
      <c r="N29" s="64"/>
      <c r="O29" s="64"/>
      <c r="P29" s="64"/>
      <c r="Q29" s="64"/>
      <c r="R29" s="64"/>
      <c r="S29" s="64"/>
      <c r="T29" s="64"/>
    </row>
    <row r="30" spans="1:20" ht="12.75">
      <c r="A30" s="28" t="s">
        <v>335</v>
      </c>
      <c r="B30" s="41">
        <v>1032</v>
      </c>
      <c r="C30" s="42">
        <v>49.9</v>
      </c>
      <c r="D30" s="43" t="s">
        <v>302</v>
      </c>
      <c r="E30" s="42">
        <v>12.3</v>
      </c>
      <c r="F30" s="45">
        <f t="shared" si="0"/>
        <v>24.64929859719439</v>
      </c>
      <c r="G30" s="42">
        <v>124</v>
      </c>
      <c r="H30" s="45">
        <f t="shared" si="1"/>
        <v>12.015503875968992</v>
      </c>
      <c r="I30" s="46" t="s">
        <v>336</v>
      </c>
      <c r="J30" s="89" t="s">
        <v>291</v>
      </c>
      <c r="K30" s="64"/>
      <c r="L30" s="64"/>
      <c r="M30" s="64"/>
      <c r="N30" s="64"/>
      <c r="O30" s="64"/>
      <c r="P30" s="64"/>
      <c r="Q30" s="64"/>
      <c r="R30" s="64"/>
      <c r="S30" s="64"/>
      <c r="T30" s="64"/>
    </row>
    <row r="31" spans="1:20" ht="12.75">
      <c r="A31" s="28" t="s">
        <v>337</v>
      </c>
      <c r="B31" s="41">
        <v>15477</v>
      </c>
      <c r="C31" s="42">
        <v>2391</v>
      </c>
      <c r="D31" s="43" t="s">
        <v>302</v>
      </c>
      <c r="E31" s="42">
        <v>2146.1</v>
      </c>
      <c r="F31" s="45">
        <f t="shared" si="0"/>
        <v>89.75742367210373</v>
      </c>
      <c r="G31" s="42">
        <v>8029</v>
      </c>
      <c r="H31" s="45">
        <f t="shared" si="1"/>
        <v>51.87697874265038</v>
      </c>
      <c r="I31" s="46">
        <v>0.69</v>
      </c>
      <c r="J31" s="89" t="s">
        <v>291</v>
      </c>
      <c r="K31" s="64"/>
      <c r="L31" s="64"/>
      <c r="M31" s="64"/>
      <c r="N31" s="64"/>
      <c r="O31" s="64"/>
      <c r="P31" s="64"/>
      <c r="Q31" s="64"/>
      <c r="R31" s="64"/>
      <c r="S31" s="64"/>
      <c r="T31" s="64"/>
    </row>
    <row r="32" spans="1:20" ht="12.75">
      <c r="A32" s="28" t="s">
        <v>338</v>
      </c>
      <c r="B32" s="41">
        <v>3473</v>
      </c>
      <c r="C32" s="42">
        <v>275.1</v>
      </c>
      <c r="D32" s="43" t="s">
        <v>302</v>
      </c>
      <c r="E32" s="42">
        <v>237</v>
      </c>
      <c r="F32" s="45">
        <f t="shared" si="0"/>
        <v>86.1504907306434</v>
      </c>
      <c r="G32" s="42">
        <v>1454</v>
      </c>
      <c r="H32" s="45">
        <f t="shared" si="1"/>
        <v>41.86582205585949</v>
      </c>
      <c r="I32" s="46" t="s">
        <v>339</v>
      </c>
      <c r="J32" s="89" t="s">
        <v>291</v>
      </c>
      <c r="K32" s="64"/>
      <c r="L32" s="64"/>
      <c r="M32" s="64"/>
      <c r="N32" s="64"/>
      <c r="O32" s="64"/>
      <c r="P32" s="64"/>
      <c r="Q32" s="64"/>
      <c r="R32" s="64"/>
      <c r="S32" s="64"/>
      <c r="T32" s="64"/>
    </row>
    <row r="33" spans="1:20" ht="12.75">
      <c r="A33" s="28" t="s">
        <v>340</v>
      </c>
      <c r="B33" s="41">
        <v>13753</v>
      </c>
      <c r="C33" s="42">
        <v>3931.4</v>
      </c>
      <c r="D33" s="43" t="s">
        <v>300</v>
      </c>
      <c r="E33" s="42">
        <v>3064.7</v>
      </c>
      <c r="F33" s="45">
        <f t="shared" si="0"/>
        <v>77.9544182733886</v>
      </c>
      <c r="G33" s="42">
        <v>4255</v>
      </c>
      <c r="H33" s="45">
        <f t="shared" si="1"/>
        <v>30.938704282701956</v>
      </c>
      <c r="I33" s="46"/>
      <c r="J33" s="89" t="s">
        <v>291</v>
      </c>
      <c r="K33" s="64"/>
      <c r="L33" s="64"/>
      <c r="M33" s="64"/>
      <c r="N33" s="64"/>
      <c r="O33" s="64"/>
      <c r="P33" s="64"/>
      <c r="Q33" s="64"/>
      <c r="R33" s="64"/>
      <c r="S33" s="64"/>
      <c r="T33" s="64"/>
    </row>
    <row r="34" spans="1:20" ht="12.75">
      <c r="A34" s="28" t="s">
        <v>341</v>
      </c>
      <c r="B34" s="41">
        <v>215463</v>
      </c>
      <c r="C34" s="42">
        <v>16500</v>
      </c>
      <c r="D34" s="43" t="s">
        <v>342</v>
      </c>
      <c r="E34" s="42">
        <v>16264</v>
      </c>
      <c r="F34" s="45">
        <f t="shared" si="0"/>
        <v>98.56969696969698</v>
      </c>
      <c r="G34" s="42">
        <v>19100</v>
      </c>
      <c r="H34" s="45">
        <f t="shared" si="1"/>
        <v>8.86463105034275</v>
      </c>
      <c r="I34" s="46"/>
      <c r="J34" s="89" t="s">
        <v>343</v>
      </c>
      <c r="K34" s="64"/>
      <c r="L34" s="64"/>
      <c r="M34" s="64"/>
      <c r="N34" s="64"/>
      <c r="O34" s="64"/>
      <c r="P34" s="64"/>
      <c r="Q34" s="64"/>
      <c r="R34" s="64"/>
      <c r="S34" s="64"/>
      <c r="T34" s="64"/>
    </row>
    <row r="35" spans="1:20" ht="12.75">
      <c r="A35" s="28" t="s">
        <v>344</v>
      </c>
      <c r="B35" s="41">
        <v>5112</v>
      </c>
      <c r="C35" s="42">
        <v>779</v>
      </c>
      <c r="D35" s="43" t="s">
        <v>35</v>
      </c>
      <c r="E35" s="42">
        <v>605</v>
      </c>
      <c r="F35" s="45">
        <f t="shared" si="0"/>
        <v>77.66367137355584</v>
      </c>
      <c r="G35" s="42">
        <v>1202</v>
      </c>
      <c r="H35" s="45">
        <f t="shared" si="1"/>
        <v>23.513302034428797</v>
      </c>
      <c r="I35" s="46"/>
      <c r="J35" s="89" t="s">
        <v>345</v>
      </c>
      <c r="K35" s="64"/>
      <c r="L35" s="64"/>
      <c r="M35" s="64"/>
      <c r="N35" s="64"/>
      <c r="O35" s="64"/>
      <c r="P35" s="64"/>
      <c r="Q35" s="64"/>
      <c r="R35" s="64"/>
      <c r="S35" s="64"/>
      <c r="T35" s="64"/>
    </row>
    <row r="36" spans="1:20" ht="12.75">
      <c r="A36" s="28" t="s">
        <v>346</v>
      </c>
      <c r="B36" s="41">
        <v>1994</v>
      </c>
      <c r="C36" s="42">
        <v>69</v>
      </c>
      <c r="D36" s="43" t="s">
        <v>302</v>
      </c>
      <c r="E36" s="42">
        <v>65.5</v>
      </c>
      <c r="F36" s="45">
        <f t="shared" si="0"/>
        <v>94.92753623188406</v>
      </c>
      <c r="G36" s="42">
        <v>210</v>
      </c>
      <c r="H36" s="45">
        <f t="shared" si="1"/>
        <v>10.531594784353059</v>
      </c>
      <c r="I36" s="46"/>
      <c r="J36" s="89" t="s">
        <v>291</v>
      </c>
      <c r="K36" s="64"/>
      <c r="L36" s="64"/>
      <c r="M36" s="64"/>
      <c r="N36" s="64"/>
      <c r="O36" s="64"/>
      <c r="P36" s="64"/>
      <c r="Q36" s="64"/>
      <c r="R36" s="64"/>
      <c r="S36" s="64"/>
      <c r="T36" s="64"/>
    </row>
    <row r="37" spans="1:20" ht="12.75">
      <c r="A37" s="28" t="s">
        <v>347</v>
      </c>
      <c r="B37" s="41">
        <v>489</v>
      </c>
      <c r="C37" s="42">
        <v>75.3</v>
      </c>
      <c r="D37" s="43" t="s">
        <v>302</v>
      </c>
      <c r="E37" s="42">
        <v>63.6</v>
      </c>
      <c r="F37" s="45">
        <f t="shared" si="0"/>
        <v>84.4621513944223</v>
      </c>
      <c r="G37" s="42">
        <v>312</v>
      </c>
      <c r="H37" s="45">
        <f t="shared" si="1"/>
        <v>63.80368098159509</v>
      </c>
      <c r="I37" s="46">
        <v>0.62</v>
      </c>
      <c r="J37" s="89" t="s">
        <v>291</v>
      </c>
      <c r="K37" s="64"/>
      <c r="L37" s="64"/>
      <c r="M37" s="64"/>
      <c r="N37" s="64"/>
      <c r="O37" s="64"/>
      <c r="P37" s="64"/>
      <c r="Q37" s="64"/>
      <c r="R37" s="64"/>
      <c r="S37" s="64"/>
      <c r="T37" s="64"/>
    </row>
    <row r="38" spans="1:20" ht="12.75">
      <c r="A38" s="28" t="s">
        <v>348</v>
      </c>
      <c r="B38" s="41">
        <v>24892</v>
      </c>
      <c r="C38" s="42">
        <v>1043.9</v>
      </c>
      <c r="D38" s="43" t="s">
        <v>302</v>
      </c>
      <c r="E38" s="42">
        <v>594.8</v>
      </c>
      <c r="F38" s="45">
        <f t="shared" si="0"/>
        <v>56.978637800555596</v>
      </c>
      <c r="G38" s="42">
        <v>4490</v>
      </c>
      <c r="H38" s="45">
        <f t="shared" si="1"/>
        <v>18.037923830949705</v>
      </c>
      <c r="I38" s="46">
        <v>0.86</v>
      </c>
      <c r="J38" s="89" t="s">
        <v>291</v>
      </c>
      <c r="K38" s="64"/>
      <c r="L38" s="64"/>
      <c r="M38" s="64"/>
      <c r="N38" s="64"/>
      <c r="O38" s="64"/>
      <c r="P38" s="64"/>
      <c r="Q38" s="64"/>
      <c r="R38" s="64"/>
      <c r="S38" s="64"/>
      <c r="T38" s="64"/>
    </row>
    <row r="39" spans="1:20" ht="12.75">
      <c r="A39" s="28" t="s">
        <v>349</v>
      </c>
      <c r="B39" s="41">
        <v>3118</v>
      </c>
      <c r="C39" s="42">
        <v>72.6</v>
      </c>
      <c r="D39" s="43" t="s">
        <v>302</v>
      </c>
      <c r="E39" s="42">
        <v>45.5</v>
      </c>
      <c r="F39" s="45">
        <f t="shared" si="0"/>
        <v>62.67217630853995</v>
      </c>
      <c r="G39" s="42">
        <v>679</v>
      </c>
      <c r="H39" s="45">
        <f t="shared" si="1"/>
        <v>21.776779987171263</v>
      </c>
      <c r="I39" s="46"/>
      <c r="J39" s="89" t="s">
        <v>291</v>
      </c>
      <c r="K39" s="64"/>
      <c r="L39" s="64"/>
      <c r="M39" s="64"/>
      <c r="N39" s="64"/>
      <c r="O39" s="64"/>
      <c r="P39" s="64"/>
      <c r="Q39" s="64"/>
      <c r="R39" s="64"/>
      <c r="S39" s="64"/>
      <c r="T39" s="64"/>
    </row>
    <row r="40" spans="1:20" ht="12.75">
      <c r="A40" s="28" t="s">
        <v>350</v>
      </c>
      <c r="B40" s="41">
        <v>1052</v>
      </c>
      <c r="C40" s="42">
        <v>56.6</v>
      </c>
      <c r="D40" s="43" t="s">
        <v>227</v>
      </c>
      <c r="E40" s="42">
        <v>35.8</v>
      </c>
      <c r="F40" s="45">
        <f t="shared" si="0"/>
        <v>63.25088339222614</v>
      </c>
      <c r="G40" s="42">
        <v>354</v>
      </c>
      <c r="H40" s="45">
        <f t="shared" si="1"/>
        <v>33.65019011406844</v>
      </c>
      <c r="I40" s="117">
        <v>0.5</v>
      </c>
      <c r="J40" s="90" t="s">
        <v>351</v>
      </c>
      <c r="K40" s="64"/>
      <c r="L40" s="64"/>
      <c r="M40" s="64"/>
      <c r="N40" s="64"/>
      <c r="O40" s="64"/>
      <c r="P40" s="64"/>
      <c r="Q40" s="64"/>
      <c r="R40" s="64"/>
      <c r="S40" s="64"/>
      <c r="T40" s="64"/>
    </row>
    <row r="41" spans="1:20" ht="12.75">
      <c r="A41" s="28" t="s">
        <v>352</v>
      </c>
      <c r="B41" s="41">
        <v>18434</v>
      </c>
      <c r="C41" s="42">
        <v>3077</v>
      </c>
      <c r="D41" s="43" t="s">
        <v>23</v>
      </c>
      <c r="E41" s="42">
        <v>2572</v>
      </c>
      <c r="F41" s="45">
        <f t="shared" si="0"/>
        <v>83.58791030224243</v>
      </c>
      <c r="G41" s="42">
        <v>7747</v>
      </c>
      <c r="H41" s="45">
        <f t="shared" si="1"/>
        <v>42.025604860583705</v>
      </c>
      <c r="I41" s="46" t="s">
        <v>24</v>
      </c>
      <c r="J41" s="89" t="s">
        <v>353</v>
      </c>
      <c r="K41" s="64"/>
      <c r="L41" s="64"/>
      <c r="M41" s="64"/>
      <c r="N41" s="64"/>
      <c r="O41" s="64"/>
      <c r="P41" s="64"/>
      <c r="Q41" s="64"/>
      <c r="R41" s="64"/>
      <c r="S41" s="64"/>
      <c r="T41" s="64"/>
    </row>
    <row r="42" spans="1:20" ht="12.75">
      <c r="A42" s="28" t="s">
        <v>354</v>
      </c>
      <c r="B42" s="41">
        <v>16501</v>
      </c>
      <c r="C42" s="42">
        <v>299.8</v>
      </c>
      <c r="D42" s="43" t="s">
        <v>316</v>
      </c>
      <c r="E42" s="42">
        <v>213.1</v>
      </c>
      <c r="F42" s="45">
        <f t="shared" si="0"/>
        <v>71.08072048032021</v>
      </c>
      <c r="G42" s="42">
        <v>4191</v>
      </c>
      <c r="H42" s="45">
        <f t="shared" si="1"/>
        <v>25.398460699351556</v>
      </c>
      <c r="I42" s="46">
        <v>0.67</v>
      </c>
      <c r="J42" s="89" t="s">
        <v>355</v>
      </c>
      <c r="K42" s="64"/>
      <c r="L42" s="64"/>
      <c r="M42" s="64"/>
      <c r="N42" s="64"/>
      <c r="O42" s="64"/>
      <c r="P42" s="64"/>
      <c r="Q42" s="64"/>
      <c r="R42" s="64"/>
      <c r="S42" s="64"/>
      <c r="T42" s="64"/>
    </row>
    <row r="43" spans="1:20" ht="12.75">
      <c r="A43" s="28" t="s">
        <v>356</v>
      </c>
      <c r="B43" s="41">
        <v>41576</v>
      </c>
      <c r="C43" s="42">
        <v>4597</v>
      </c>
      <c r="D43" s="43" t="s">
        <v>342</v>
      </c>
      <c r="E43" s="42">
        <v>4540</v>
      </c>
      <c r="F43" s="45">
        <f t="shared" si="0"/>
        <v>98.76006090928867</v>
      </c>
      <c r="G43" s="42">
        <v>6655</v>
      </c>
      <c r="H43" s="45">
        <f t="shared" si="1"/>
        <v>16.00683086395998</v>
      </c>
      <c r="I43" s="46"/>
      <c r="J43" s="89" t="s">
        <v>357</v>
      </c>
      <c r="K43" s="64"/>
      <c r="L43" s="64"/>
      <c r="M43" s="64"/>
      <c r="N43" s="64"/>
      <c r="O43" s="64"/>
      <c r="P43" s="64"/>
      <c r="Q43" s="64"/>
      <c r="R43" s="64"/>
      <c r="S43" s="64"/>
      <c r="T43" s="64"/>
    </row>
    <row r="44" spans="1:20" ht="12.75">
      <c r="A44" s="28" t="s">
        <v>122</v>
      </c>
      <c r="B44" s="41">
        <f>SUM(B4:B43)</f>
        <v>472086.1</v>
      </c>
      <c r="C44" s="42">
        <f>SUM(C4:C43)</f>
        <v>41283.12</v>
      </c>
      <c r="D44" s="41"/>
      <c r="E44" s="42">
        <f>SUM(E4:E43)</f>
        <v>36535.869999999995</v>
      </c>
      <c r="F44" s="45">
        <f t="shared" si="0"/>
        <v>88.50074800548019</v>
      </c>
      <c r="G44" s="42">
        <f>SUM(G4:G43)</f>
        <v>81909</v>
      </c>
      <c r="H44" s="118">
        <f t="shared" si="1"/>
        <v>17.350436710591566</v>
      </c>
      <c r="I44" s="46"/>
      <c r="J44" s="86"/>
      <c r="K44" s="64"/>
      <c r="L44" s="64"/>
      <c r="M44" s="64"/>
      <c r="N44" s="64"/>
      <c r="O44" s="64"/>
      <c r="P44" s="64"/>
      <c r="Q44" s="64"/>
      <c r="R44" s="64"/>
      <c r="S44" s="64"/>
      <c r="T44" s="64"/>
    </row>
    <row r="45" spans="1:20" ht="12.75">
      <c r="A45" s="28" t="s">
        <v>123</v>
      </c>
      <c r="B45" s="41">
        <v>2466</v>
      </c>
      <c r="C45" s="42">
        <v>730</v>
      </c>
      <c r="D45" s="41"/>
      <c r="E45" s="42">
        <f>+C45*F44/100</f>
        <v>646.0554604400054</v>
      </c>
      <c r="F45" s="45">
        <f t="shared" si="0"/>
        <v>88.50074800548019</v>
      </c>
      <c r="G45" s="42">
        <f>+B45*H44/100</f>
        <v>427.86176928318804</v>
      </c>
      <c r="H45" s="118">
        <f t="shared" si="1"/>
        <v>17.350436710591566</v>
      </c>
      <c r="I45" s="46"/>
      <c r="J45" s="89" t="s">
        <v>358</v>
      </c>
      <c r="K45" s="64"/>
      <c r="L45" s="64"/>
      <c r="M45" s="64"/>
      <c r="N45" s="64"/>
      <c r="O45" s="64"/>
      <c r="P45" s="64"/>
      <c r="Q45" s="64"/>
      <c r="R45" s="64"/>
      <c r="S45" s="64"/>
      <c r="T45" s="64"/>
    </row>
    <row r="46" spans="1:20" ht="12.75">
      <c r="A46" s="28" t="s">
        <v>15</v>
      </c>
      <c r="B46" s="41">
        <f>+B44+B45</f>
        <v>474552.1</v>
      </c>
      <c r="C46" s="42">
        <f>+C44+C45</f>
        <v>42013.12</v>
      </c>
      <c r="D46" s="41"/>
      <c r="E46" s="42">
        <f>+E44+E45</f>
        <v>37181.92546044</v>
      </c>
      <c r="F46" s="45">
        <f t="shared" si="0"/>
        <v>88.50074800548018</v>
      </c>
      <c r="G46" s="42">
        <f>+G45+G44</f>
        <v>82336.86176928319</v>
      </c>
      <c r="H46" s="118">
        <f t="shared" si="1"/>
        <v>17.350436710591566</v>
      </c>
      <c r="I46" s="46"/>
      <c r="J46" s="89"/>
      <c r="K46" s="43"/>
      <c r="L46" s="43"/>
      <c r="M46" s="43"/>
      <c r="N46" s="43"/>
      <c r="O46" s="43"/>
      <c r="P46" s="43"/>
      <c r="Q46" s="43"/>
      <c r="R46" s="43"/>
      <c r="S46" s="43"/>
      <c r="T46" s="43"/>
    </row>
    <row r="47" spans="1:20" ht="12.75">
      <c r="A47" s="28"/>
      <c r="B47" s="113"/>
      <c r="C47" s="114"/>
      <c r="D47" s="54"/>
      <c r="E47" s="114"/>
      <c r="F47" s="95"/>
      <c r="G47" s="114"/>
      <c r="H47" s="119"/>
      <c r="I47" s="30"/>
      <c r="J47" s="86"/>
      <c r="K47" s="64"/>
      <c r="L47" s="64"/>
      <c r="M47" s="64"/>
      <c r="N47" s="64"/>
      <c r="O47" s="64"/>
      <c r="P47" s="64"/>
      <c r="Q47" s="64"/>
      <c r="R47" s="64"/>
      <c r="S47" s="64"/>
      <c r="T47" s="64"/>
    </row>
    <row r="48" spans="1:20" ht="12.75">
      <c r="A48" s="28"/>
      <c r="B48" s="113"/>
      <c r="C48" s="114"/>
      <c r="D48" s="54"/>
      <c r="E48" s="114"/>
      <c r="F48" s="95"/>
      <c r="G48" s="114"/>
      <c r="H48" s="119"/>
      <c r="I48" s="30"/>
      <c r="J48" s="86"/>
      <c r="K48" s="64"/>
      <c r="L48" s="64"/>
      <c r="M48" s="64"/>
      <c r="N48" s="64"/>
      <c r="O48" s="64"/>
      <c r="P48" s="64"/>
      <c r="Q48" s="64"/>
      <c r="R48" s="64"/>
      <c r="S48" s="64"/>
      <c r="T48" s="64"/>
    </row>
    <row r="49" spans="1:20" ht="12.75" customHeight="1">
      <c r="A49" s="58" t="s">
        <v>359</v>
      </c>
      <c r="B49" s="58"/>
      <c r="C49" s="58"/>
      <c r="D49" s="58"/>
      <c r="E49" s="58"/>
      <c r="F49" s="58"/>
      <c r="G49" s="58"/>
      <c r="H49" s="58"/>
      <c r="I49" s="58"/>
      <c r="J49" s="86"/>
      <c r="K49" s="64"/>
      <c r="L49" s="64"/>
      <c r="M49" s="64"/>
      <c r="N49" s="64"/>
      <c r="O49" s="64"/>
      <c r="P49" s="64"/>
      <c r="Q49" s="64"/>
      <c r="R49" s="64"/>
      <c r="S49" s="64"/>
      <c r="T49" s="64"/>
    </row>
    <row r="50" spans="1:20" s="11" customFormat="1" ht="12.75">
      <c r="A50" s="59" t="s">
        <v>126</v>
      </c>
      <c r="B50" s="59"/>
      <c r="C50" s="59"/>
      <c r="D50" s="59"/>
      <c r="E50" s="59"/>
      <c r="F50" s="59"/>
      <c r="G50" s="59"/>
      <c r="H50" s="59"/>
      <c r="I50" s="59"/>
      <c r="J50" s="120"/>
      <c r="K50" s="121"/>
      <c r="L50" s="121"/>
      <c r="M50" s="121"/>
      <c r="N50" s="121"/>
      <c r="O50" s="121"/>
      <c r="P50" s="121"/>
      <c r="Q50" s="121"/>
      <c r="R50" s="121"/>
      <c r="S50" s="121"/>
      <c r="T50" s="121"/>
    </row>
  </sheetData>
  <sheetProtection selectLockedCells="1" selectUnlockedCells="1"/>
  <mergeCells count="3">
    <mergeCell ref="B2:I2"/>
    <mergeCell ref="A49:I49"/>
    <mergeCell ref="A50:I5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O276"/>
  <sheetViews>
    <sheetView zoomScale="80" zoomScaleNormal="80" workbookViewId="0" topLeftCell="A1">
      <pane ySplit="3" topLeftCell="A4" activePane="bottomLeft" state="frozen"/>
      <selection pane="topLeft" activeCell="A1" sqref="A1"/>
      <selection pane="bottomLeft" activeCell="D174" sqref="D174"/>
    </sheetView>
  </sheetViews>
  <sheetFormatPr defaultColWidth="9.140625" defaultRowHeight="15.75" customHeight="1"/>
  <cols>
    <col min="1" max="1" width="25.28125" style="11" customWidth="1"/>
    <col min="2" max="2" width="11.7109375" style="1" customWidth="1"/>
    <col min="3" max="3" width="21.8515625" style="1" customWidth="1"/>
    <col min="4" max="4" width="24.8515625" style="1" customWidth="1"/>
    <col min="5" max="5" width="110.00390625" style="1" customWidth="1"/>
    <col min="6" max="6" width="22.00390625" style="1" customWidth="1"/>
    <col min="7" max="15" width="11.57421875" style="1" customWidth="1"/>
    <col min="16" max="16384" width="17.28125" style="1" customWidth="1"/>
  </cols>
  <sheetData>
    <row r="1" spans="1:15" ht="12.75" customHeight="1">
      <c r="A1" s="122"/>
      <c r="B1" s="83"/>
      <c r="C1" s="83"/>
      <c r="D1" s="83"/>
      <c r="E1" s="48"/>
      <c r="F1" s="123"/>
      <c r="G1" s="123"/>
      <c r="H1" s="123"/>
      <c r="I1" s="123"/>
      <c r="J1" s="123"/>
      <c r="K1" s="123"/>
      <c r="L1" s="123"/>
      <c r="M1" s="123"/>
      <c r="N1" s="123"/>
      <c r="O1" s="123"/>
    </row>
    <row r="2" spans="1:15" ht="20.25" customHeight="1">
      <c r="A2" s="88" t="s">
        <v>360</v>
      </c>
      <c r="B2" s="88"/>
      <c r="C2" s="88"/>
      <c r="D2" s="88"/>
      <c r="E2" s="48"/>
      <c r="F2" s="123"/>
      <c r="G2" s="123"/>
      <c r="H2" s="123"/>
      <c r="I2" s="123"/>
      <c r="J2" s="123"/>
      <c r="K2" s="123"/>
      <c r="L2" s="123"/>
      <c r="M2" s="123"/>
      <c r="N2" s="123"/>
      <c r="O2" s="123"/>
    </row>
    <row r="3" spans="1:15" s="11" customFormat="1" ht="12.75" customHeight="1">
      <c r="A3" s="37" t="s">
        <v>18</v>
      </c>
      <c r="B3" s="124" t="s">
        <v>361</v>
      </c>
      <c r="C3" s="125" t="s">
        <v>362</v>
      </c>
      <c r="D3" s="37" t="s">
        <v>21</v>
      </c>
      <c r="E3" s="126" t="s">
        <v>363</v>
      </c>
      <c r="F3" s="127"/>
      <c r="G3" s="127"/>
      <c r="H3" s="127"/>
      <c r="I3" s="127"/>
      <c r="J3" s="127"/>
      <c r="K3" s="127"/>
      <c r="L3" s="127"/>
      <c r="M3" s="127"/>
      <c r="N3" s="127"/>
      <c r="O3" s="127"/>
    </row>
    <row r="4" spans="1:15" ht="12.75" customHeight="1">
      <c r="A4" s="4" t="s">
        <v>286</v>
      </c>
      <c r="B4" s="43">
        <v>1998</v>
      </c>
      <c r="C4" s="128" t="s">
        <v>364</v>
      </c>
      <c r="D4" s="129" t="s">
        <v>365</v>
      </c>
      <c r="E4" s="36" t="s">
        <v>366</v>
      </c>
      <c r="F4" s="123"/>
      <c r="G4" s="123"/>
      <c r="H4" s="123"/>
      <c r="I4" s="123"/>
      <c r="J4" s="123"/>
      <c r="K4" s="123"/>
      <c r="L4" s="123"/>
      <c r="M4" s="123"/>
      <c r="N4" s="123"/>
      <c r="O4" s="123"/>
    </row>
    <row r="5" spans="1:15" ht="12.75" customHeight="1">
      <c r="A5" s="37" t="s">
        <v>22</v>
      </c>
      <c r="B5" s="46">
        <v>1930</v>
      </c>
      <c r="C5" s="130" t="s">
        <v>367</v>
      </c>
      <c r="D5" s="131" t="s">
        <v>368</v>
      </c>
      <c r="E5" s="132" t="s">
        <v>369</v>
      </c>
      <c r="F5" s="133"/>
      <c r="G5" s="133"/>
      <c r="H5" s="133"/>
      <c r="I5" s="133"/>
      <c r="J5" s="133"/>
      <c r="K5" s="133"/>
      <c r="L5" s="133"/>
      <c r="M5" s="133"/>
      <c r="N5" s="133"/>
      <c r="O5" s="133"/>
    </row>
    <row r="6" spans="1:15" ht="12.75" customHeight="1">
      <c r="A6" s="37" t="s">
        <v>22</v>
      </c>
      <c r="B6" s="46">
        <v>1973</v>
      </c>
      <c r="C6" s="130" t="s">
        <v>370</v>
      </c>
      <c r="D6" s="131" t="s">
        <v>368</v>
      </c>
      <c r="E6" s="132" t="s">
        <v>369</v>
      </c>
      <c r="F6" s="133"/>
      <c r="G6" s="133"/>
      <c r="H6" s="133"/>
      <c r="I6" s="133"/>
      <c r="J6" s="133"/>
      <c r="K6" s="133"/>
      <c r="L6" s="133"/>
      <c r="M6" s="133"/>
      <c r="N6" s="133"/>
      <c r="O6" s="133"/>
    </row>
    <row r="7" spans="1:15" ht="12.75" customHeight="1">
      <c r="A7" s="37" t="s">
        <v>22</v>
      </c>
      <c r="B7" s="46">
        <v>1973</v>
      </c>
      <c r="C7" s="130" t="s">
        <v>371</v>
      </c>
      <c r="D7" s="131" t="s">
        <v>372</v>
      </c>
      <c r="E7" s="132" t="s">
        <v>373</v>
      </c>
      <c r="F7" s="133"/>
      <c r="G7" s="133"/>
      <c r="H7" s="133"/>
      <c r="I7" s="133"/>
      <c r="J7" s="133"/>
      <c r="K7" s="133"/>
      <c r="L7" s="133"/>
      <c r="M7" s="133"/>
      <c r="N7" s="133"/>
      <c r="O7" s="133"/>
    </row>
    <row r="8" spans="1:15" ht="12.75" customHeight="1">
      <c r="A8" s="37" t="s">
        <v>22</v>
      </c>
      <c r="B8" s="46">
        <v>2001</v>
      </c>
      <c r="C8" s="130" t="s">
        <v>367</v>
      </c>
      <c r="D8" s="131" t="s">
        <v>372</v>
      </c>
      <c r="E8" s="132" t="s">
        <v>373</v>
      </c>
      <c r="F8" s="133"/>
      <c r="G8" s="133"/>
      <c r="H8" s="133"/>
      <c r="I8" s="133"/>
      <c r="J8" s="133"/>
      <c r="K8" s="133"/>
      <c r="L8" s="133"/>
      <c r="M8" s="133"/>
      <c r="N8" s="133"/>
      <c r="O8" s="133"/>
    </row>
    <row r="9" spans="1:15" ht="12.75" customHeight="1">
      <c r="A9" s="37" t="s">
        <v>22</v>
      </c>
      <c r="B9" s="46">
        <v>2001</v>
      </c>
      <c r="C9" s="130" t="s">
        <v>371</v>
      </c>
      <c r="D9" s="131" t="s">
        <v>365</v>
      </c>
      <c r="E9" s="132" t="s">
        <v>366</v>
      </c>
      <c r="F9" s="133"/>
      <c r="G9" s="133"/>
      <c r="H9" s="133"/>
      <c r="I9" s="133"/>
      <c r="J9" s="133"/>
      <c r="K9" s="133"/>
      <c r="L9" s="133"/>
      <c r="M9" s="133"/>
      <c r="N9" s="133"/>
      <c r="O9" s="133"/>
    </row>
    <row r="10" spans="1:15" ht="12.75" customHeight="1">
      <c r="A10" s="4" t="s">
        <v>130</v>
      </c>
      <c r="B10" s="43">
        <v>1990</v>
      </c>
      <c r="C10" s="128" t="s">
        <v>374</v>
      </c>
      <c r="D10" s="129" t="s">
        <v>375</v>
      </c>
      <c r="E10" s="36" t="s">
        <v>376</v>
      </c>
      <c r="F10" s="123"/>
      <c r="G10" s="123"/>
      <c r="H10" s="123"/>
      <c r="I10" s="123"/>
      <c r="J10" s="123"/>
      <c r="K10" s="123"/>
      <c r="L10" s="123"/>
      <c r="M10" s="123"/>
      <c r="N10" s="123"/>
      <c r="O10" s="123"/>
    </row>
    <row r="11" spans="1:15" ht="12.75" customHeight="1">
      <c r="A11" s="37" t="s">
        <v>212</v>
      </c>
      <c r="B11" s="46">
        <v>1914</v>
      </c>
      <c r="C11" s="130" t="s">
        <v>377</v>
      </c>
      <c r="D11" s="131" t="s">
        <v>368</v>
      </c>
      <c r="E11" s="132" t="s">
        <v>369</v>
      </c>
      <c r="F11" s="133"/>
      <c r="G11" s="133"/>
      <c r="H11" s="133"/>
      <c r="I11" s="133"/>
      <c r="J11" s="133"/>
      <c r="K11" s="133"/>
      <c r="L11" s="133"/>
      <c r="M11" s="133"/>
      <c r="N11" s="133"/>
      <c r="O11" s="133"/>
    </row>
    <row r="12" spans="1:15" ht="12.75" customHeight="1">
      <c r="A12" s="37" t="s">
        <v>212</v>
      </c>
      <c r="B12" s="46">
        <v>1960</v>
      </c>
      <c r="C12" s="130" t="s">
        <v>378</v>
      </c>
      <c r="D12" s="131" t="s">
        <v>368</v>
      </c>
      <c r="E12" s="132" t="s">
        <v>369</v>
      </c>
      <c r="F12" s="133"/>
      <c r="G12" s="133"/>
      <c r="H12" s="133"/>
      <c r="I12" s="133"/>
      <c r="J12" s="133"/>
      <c r="K12" s="133"/>
      <c r="L12" s="133"/>
      <c r="M12" s="133"/>
      <c r="N12" s="133"/>
      <c r="O12" s="133"/>
    </row>
    <row r="13" spans="1:15" ht="12.75" customHeight="1">
      <c r="A13" s="37" t="s">
        <v>212</v>
      </c>
      <c r="B13" s="46">
        <v>1988</v>
      </c>
      <c r="C13" s="130" t="s">
        <v>378</v>
      </c>
      <c r="D13" s="131" t="s">
        <v>368</v>
      </c>
      <c r="E13" s="132" t="s">
        <v>369</v>
      </c>
      <c r="F13" s="133"/>
      <c r="G13" s="133"/>
      <c r="H13" s="133"/>
      <c r="I13" s="133"/>
      <c r="J13" s="133"/>
      <c r="K13" s="133"/>
      <c r="L13" s="133"/>
      <c r="M13" s="133"/>
      <c r="N13" s="133"/>
      <c r="O13" s="133"/>
    </row>
    <row r="14" spans="1:15" ht="12.75" customHeight="1">
      <c r="A14" s="37" t="s">
        <v>212</v>
      </c>
      <c r="B14" s="46">
        <v>1988</v>
      </c>
      <c r="C14" s="130" t="s">
        <v>379</v>
      </c>
      <c r="D14" s="131" t="s">
        <v>375</v>
      </c>
      <c r="E14" s="132" t="s">
        <v>376</v>
      </c>
      <c r="F14" s="133"/>
      <c r="G14" s="133"/>
      <c r="H14" s="133"/>
      <c r="I14" s="133"/>
      <c r="J14" s="133"/>
      <c r="K14" s="133"/>
      <c r="L14" s="133"/>
      <c r="M14" s="133"/>
      <c r="N14" s="133"/>
      <c r="O14" s="133"/>
    </row>
    <row r="15" spans="1:15" ht="12.75" customHeight="1">
      <c r="A15" s="37" t="s">
        <v>212</v>
      </c>
      <c r="B15" s="46">
        <v>1947</v>
      </c>
      <c r="C15" s="130" t="s">
        <v>378</v>
      </c>
      <c r="D15" s="131" t="s">
        <v>368</v>
      </c>
      <c r="E15" s="132" t="s">
        <v>369</v>
      </c>
      <c r="F15" s="133"/>
      <c r="G15" s="133"/>
      <c r="H15" s="133"/>
      <c r="I15" s="133"/>
      <c r="J15" s="133"/>
      <c r="K15" s="133"/>
      <c r="L15" s="133"/>
      <c r="M15" s="133"/>
      <c r="N15" s="133"/>
      <c r="O15" s="133"/>
    </row>
    <row r="16" spans="1:15" ht="12.75" customHeight="1">
      <c r="A16" s="4" t="s">
        <v>135</v>
      </c>
      <c r="B16" s="43">
        <v>1910</v>
      </c>
      <c r="C16" s="128" t="s">
        <v>380</v>
      </c>
      <c r="D16" s="129" t="s">
        <v>368</v>
      </c>
      <c r="E16" s="36" t="s">
        <v>369</v>
      </c>
      <c r="F16" s="123"/>
      <c r="G16" s="123"/>
      <c r="H16" s="123"/>
      <c r="I16" s="123"/>
      <c r="J16" s="123"/>
      <c r="K16" s="123"/>
      <c r="L16" s="123"/>
      <c r="M16" s="123"/>
      <c r="N16" s="123"/>
      <c r="O16" s="123"/>
    </row>
    <row r="17" spans="1:15" ht="12.75" customHeight="1">
      <c r="A17" s="4" t="s">
        <v>135</v>
      </c>
      <c r="B17" s="43">
        <v>1924</v>
      </c>
      <c r="C17" s="128" t="s">
        <v>381</v>
      </c>
      <c r="D17" s="129" t="s">
        <v>368</v>
      </c>
      <c r="E17" s="36" t="s">
        <v>369</v>
      </c>
      <c r="F17" s="123"/>
      <c r="G17" s="123"/>
      <c r="H17" s="123"/>
      <c r="I17" s="123"/>
      <c r="J17" s="123"/>
      <c r="K17" s="123"/>
      <c r="L17" s="123"/>
      <c r="M17" s="123"/>
      <c r="N17" s="123"/>
      <c r="O17" s="123"/>
    </row>
    <row r="18" spans="1:15" ht="12.75" customHeight="1">
      <c r="A18" s="4" t="s">
        <v>135</v>
      </c>
      <c r="B18" s="43">
        <v>1960</v>
      </c>
      <c r="C18" s="128" t="s">
        <v>382</v>
      </c>
      <c r="D18" s="129" t="s">
        <v>368</v>
      </c>
      <c r="E18" s="36" t="s">
        <v>369</v>
      </c>
      <c r="F18" s="123"/>
      <c r="G18" s="123"/>
      <c r="H18" s="123"/>
      <c r="I18" s="123"/>
      <c r="J18" s="123"/>
      <c r="K18" s="123"/>
      <c r="L18" s="123"/>
      <c r="M18" s="123"/>
      <c r="N18" s="123"/>
      <c r="O18" s="123"/>
    </row>
    <row r="19" spans="1:15" ht="12.75" customHeight="1">
      <c r="A19" s="4" t="s">
        <v>135</v>
      </c>
      <c r="B19" s="43">
        <v>1971</v>
      </c>
      <c r="C19" s="128" t="s">
        <v>378</v>
      </c>
      <c r="D19" s="129" t="s">
        <v>368</v>
      </c>
      <c r="E19" s="36" t="s">
        <v>369</v>
      </c>
      <c r="F19" s="123"/>
      <c r="G19" s="123"/>
      <c r="H19" s="123"/>
      <c r="I19" s="123"/>
      <c r="J19" s="123"/>
      <c r="K19" s="123"/>
      <c r="L19" s="123"/>
      <c r="M19" s="123"/>
      <c r="N19" s="123"/>
      <c r="O19" s="123"/>
    </row>
    <row r="20" spans="1:15" ht="12.75" customHeight="1">
      <c r="A20" s="37" t="s">
        <v>288</v>
      </c>
      <c r="B20" s="46">
        <v>1960</v>
      </c>
      <c r="C20" s="130" t="s">
        <v>374</v>
      </c>
      <c r="D20" s="131" t="s">
        <v>368</v>
      </c>
      <c r="E20" s="132" t="s">
        <v>369</v>
      </c>
      <c r="F20" s="133"/>
      <c r="G20" s="133"/>
      <c r="H20" s="133"/>
      <c r="I20" s="133"/>
      <c r="J20" s="133"/>
      <c r="K20" s="133"/>
      <c r="L20" s="133"/>
      <c r="M20" s="133"/>
      <c r="N20" s="133"/>
      <c r="O20" s="133"/>
    </row>
    <row r="21" spans="1:15" ht="12.75" customHeight="1">
      <c r="A21" s="37" t="s">
        <v>288</v>
      </c>
      <c r="B21" s="46">
        <v>1990</v>
      </c>
      <c r="C21" s="130" t="s">
        <v>383</v>
      </c>
      <c r="D21" s="131" t="s">
        <v>368</v>
      </c>
      <c r="E21" s="132" t="s">
        <v>369</v>
      </c>
      <c r="F21" s="133"/>
      <c r="G21" s="133"/>
      <c r="H21" s="133"/>
      <c r="I21" s="133"/>
      <c r="J21" s="133"/>
      <c r="K21" s="133"/>
      <c r="L21" s="133"/>
      <c r="M21" s="133"/>
      <c r="N21" s="133"/>
      <c r="O21" s="133"/>
    </row>
    <row r="22" spans="1:15" ht="12.75" customHeight="1">
      <c r="A22" s="37" t="s">
        <v>288</v>
      </c>
      <c r="B22" s="46">
        <v>1990</v>
      </c>
      <c r="C22" s="130" t="s">
        <v>371</v>
      </c>
      <c r="D22" s="131" t="s">
        <v>375</v>
      </c>
      <c r="E22" s="132" t="s">
        <v>376</v>
      </c>
      <c r="F22" s="133"/>
      <c r="G22" s="133"/>
      <c r="H22" s="133"/>
      <c r="I22" s="133"/>
      <c r="J22" s="133"/>
      <c r="K22" s="133"/>
      <c r="L22" s="133"/>
      <c r="M22" s="133"/>
      <c r="N22" s="133"/>
      <c r="O22" s="133"/>
    </row>
    <row r="23" spans="1:15" ht="12.75" customHeight="1">
      <c r="A23" s="37" t="s">
        <v>288</v>
      </c>
      <c r="B23" s="46">
        <v>1999</v>
      </c>
      <c r="C23" s="130" t="s">
        <v>384</v>
      </c>
      <c r="D23" s="131" t="s">
        <v>365</v>
      </c>
      <c r="E23" s="132" t="s">
        <v>366</v>
      </c>
      <c r="F23" s="133"/>
      <c r="G23" s="133"/>
      <c r="H23" s="133"/>
      <c r="I23" s="133"/>
      <c r="J23" s="133"/>
      <c r="K23" s="133"/>
      <c r="L23" s="133"/>
      <c r="M23" s="133"/>
      <c r="N23" s="133"/>
      <c r="O23" s="133"/>
    </row>
    <row r="24" spans="1:15" ht="12.75" customHeight="1">
      <c r="A24" s="37" t="s">
        <v>288</v>
      </c>
      <c r="B24" s="46">
        <v>1930</v>
      </c>
      <c r="C24" s="130" t="s">
        <v>381</v>
      </c>
      <c r="D24" s="131" t="s">
        <v>368</v>
      </c>
      <c r="E24" s="132" t="s">
        <v>369</v>
      </c>
      <c r="F24" s="133"/>
      <c r="G24" s="133"/>
      <c r="H24" s="133"/>
      <c r="I24" s="133"/>
      <c r="J24" s="133"/>
      <c r="K24" s="133"/>
      <c r="L24" s="133"/>
      <c r="M24" s="133"/>
      <c r="N24" s="133"/>
      <c r="O24" s="133"/>
    </row>
    <row r="25" spans="1:15" ht="12.75" customHeight="1">
      <c r="A25" s="4" t="s">
        <v>385</v>
      </c>
      <c r="B25" s="43">
        <v>1994</v>
      </c>
      <c r="C25" s="128" t="s">
        <v>386</v>
      </c>
      <c r="D25" s="129" t="s">
        <v>375</v>
      </c>
      <c r="E25" s="36" t="s">
        <v>376</v>
      </c>
      <c r="F25" s="123"/>
      <c r="G25" s="123"/>
      <c r="H25" s="123"/>
      <c r="I25" s="123"/>
      <c r="J25" s="123"/>
      <c r="K25" s="123"/>
      <c r="L25" s="123"/>
      <c r="M25" s="123"/>
      <c r="N25" s="123"/>
      <c r="O25" s="123"/>
    </row>
    <row r="26" spans="1:15" ht="12.75" customHeight="1">
      <c r="A26" s="4" t="s">
        <v>385</v>
      </c>
      <c r="B26" s="43" t="s">
        <v>387</v>
      </c>
      <c r="C26" s="128" t="s">
        <v>386</v>
      </c>
      <c r="D26" s="129" t="s">
        <v>388</v>
      </c>
      <c r="E26" s="36" t="s">
        <v>389</v>
      </c>
      <c r="F26" s="123"/>
      <c r="G26" s="123"/>
      <c r="H26" s="123"/>
      <c r="I26" s="123"/>
      <c r="J26" s="123"/>
      <c r="K26" s="123"/>
      <c r="L26" s="123"/>
      <c r="M26" s="123"/>
      <c r="N26" s="123"/>
      <c r="O26" s="123"/>
    </row>
    <row r="27" spans="1:15" ht="12.75" customHeight="1">
      <c r="A27" s="37" t="s">
        <v>141</v>
      </c>
      <c r="B27" s="46">
        <v>1977</v>
      </c>
      <c r="C27" s="130" t="s">
        <v>390</v>
      </c>
      <c r="D27" s="131" t="s">
        <v>368</v>
      </c>
      <c r="E27" s="132" t="s">
        <v>369</v>
      </c>
      <c r="F27" s="133"/>
      <c r="G27" s="133"/>
      <c r="H27" s="133"/>
      <c r="I27" s="133"/>
      <c r="J27" s="133"/>
      <c r="K27" s="133"/>
      <c r="L27" s="133"/>
      <c r="M27" s="133"/>
      <c r="N27" s="133"/>
      <c r="O27" s="133"/>
    </row>
    <row r="28" spans="1:15" ht="12.75" customHeight="1">
      <c r="A28" s="37" t="s">
        <v>141</v>
      </c>
      <c r="B28" s="46">
        <v>1977</v>
      </c>
      <c r="C28" s="130" t="s">
        <v>391</v>
      </c>
      <c r="D28" s="131" t="s">
        <v>372</v>
      </c>
      <c r="E28" s="132" t="s">
        <v>373</v>
      </c>
      <c r="F28" s="133"/>
      <c r="G28" s="133"/>
      <c r="H28" s="133"/>
      <c r="I28" s="133"/>
      <c r="J28" s="133"/>
      <c r="K28" s="133"/>
      <c r="L28" s="133"/>
      <c r="M28" s="133"/>
      <c r="N28" s="133"/>
      <c r="O28" s="133"/>
    </row>
    <row r="29" spans="1:15" ht="12.75" customHeight="1">
      <c r="A29" s="37" t="s">
        <v>141</v>
      </c>
      <c r="B29" s="46">
        <v>1977</v>
      </c>
      <c r="C29" s="130" t="s">
        <v>391</v>
      </c>
      <c r="D29" s="131" t="s">
        <v>392</v>
      </c>
      <c r="E29" s="132" t="s">
        <v>393</v>
      </c>
      <c r="F29" s="133"/>
      <c r="G29" s="133"/>
      <c r="H29" s="133"/>
      <c r="I29" s="133"/>
      <c r="J29" s="133"/>
      <c r="K29" s="133"/>
      <c r="L29" s="133"/>
      <c r="M29" s="133"/>
      <c r="N29" s="133"/>
      <c r="O29" s="133"/>
    </row>
    <row r="30" spans="1:15" ht="12.75" customHeight="1">
      <c r="A30" s="37" t="s">
        <v>141</v>
      </c>
      <c r="B30" s="46">
        <v>1996</v>
      </c>
      <c r="C30" s="130" t="s">
        <v>394</v>
      </c>
      <c r="D30" s="131" t="s">
        <v>372</v>
      </c>
      <c r="E30" s="132" t="s">
        <v>373</v>
      </c>
      <c r="F30" s="133"/>
      <c r="G30" s="133"/>
      <c r="H30" s="133"/>
      <c r="I30" s="133"/>
      <c r="J30" s="133"/>
      <c r="K30" s="133"/>
      <c r="L30" s="133"/>
      <c r="M30" s="133"/>
      <c r="N30" s="133"/>
      <c r="O30" s="133"/>
    </row>
    <row r="31" spans="1:15" ht="12.75" customHeight="1">
      <c r="A31" s="37" t="s">
        <v>141</v>
      </c>
      <c r="B31" s="46">
        <v>1996</v>
      </c>
      <c r="C31" s="130" t="s">
        <v>394</v>
      </c>
      <c r="D31" s="131" t="s">
        <v>392</v>
      </c>
      <c r="E31" s="132" t="s">
        <v>393</v>
      </c>
      <c r="F31" s="133"/>
      <c r="G31" s="133"/>
      <c r="H31" s="133"/>
      <c r="I31" s="133"/>
      <c r="J31" s="133"/>
      <c r="K31" s="133"/>
      <c r="L31" s="133"/>
      <c r="M31" s="133"/>
      <c r="N31" s="133"/>
      <c r="O31" s="133"/>
    </row>
    <row r="32" spans="1:15" ht="12.75" customHeight="1">
      <c r="A32" s="37" t="s">
        <v>141</v>
      </c>
      <c r="B32" s="46">
        <v>1996</v>
      </c>
      <c r="C32" s="130" t="s">
        <v>395</v>
      </c>
      <c r="D32" s="131" t="s">
        <v>365</v>
      </c>
      <c r="E32" s="132" t="s">
        <v>366</v>
      </c>
      <c r="F32" s="133"/>
      <c r="G32" s="133"/>
      <c r="H32" s="133"/>
      <c r="I32" s="133"/>
      <c r="J32" s="133"/>
      <c r="K32" s="133"/>
      <c r="L32" s="133"/>
      <c r="M32" s="133"/>
      <c r="N32" s="133"/>
      <c r="O32" s="133"/>
    </row>
    <row r="33" spans="1:15" ht="12.75" customHeight="1">
      <c r="A33" s="37" t="s">
        <v>141</v>
      </c>
      <c r="B33" s="46" t="s">
        <v>396</v>
      </c>
      <c r="C33" s="130" t="s">
        <v>397</v>
      </c>
      <c r="D33" s="131" t="s">
        <v>398</v>
      </c>
      <c r="E33" s="132" t="s">
        <v>399</v>
      </c>
      <c r="F33" s="133"/>
      <c r="G33" s="133"/>
      <c r="H33" s="133"/>
      <c r="I33" s="133"/>
      <c r="J33" s="133"/>
      <c r="K33" s="133"/>
      <c r="L33" s="133"/>
      <c r="M33" s="133"/>
      <c r="N33" s="133"/>
      <c r="O33" s="133"/>
    </row>
    <row r="34" spans="1:15" ht="12.75" customHeight="1">
      <c r="A34" s="37" t="s">
        <v>400</v>
      </c>
      <c r="B34" s="46">
        <v>1977</v>
      </c>
      <c r="C34" s="130" t="s">
        <v>401</v>
      </c>
      <c r="D34" s="131" t="s">
        <v>372</v>
      </c>
      <c r="E34" s="132" t="s">
        <v>373</v>
      </c>
      <c r="F34" s="133"/>
      <c r="G34" s="133"/>
      <c r="H34" s="133"/>
      <c r="I34" s="133"/>
      <c r="J34" s="133"/>
      <c r="K34" s="133"/>
      <c r="L34" s="133"/>
      <c r="M34" s="133"/>
      <c r="N34" s="133"/>
      <c r="O34" s="133"/>
    </row>
    <row r="35" spans="1:15" ht="12.75" customHeight="1">
      <c r="A35" s="37" t="s">
        <v>400</v>
      </c>
      <c r="B35" s="46">
        <v>1996</v>
      </c>
      <c r="C35" s="130" t="s">
        <v>384</v>
      </c>
      <c r="D35" s="131" t="s">
        <v>372</v>
      </c>
      <c r="E35" s="132" t="s">
        <v>373</v>
      </c>
      <c r="F35" s="133"/>
      <c r="G35" s="133"/>
      <c r="H35" s="133"/>
      <c r="I35" s="133"/>
      <c r="J35" s="133"/>
      <c r="K35" s="133"/>
      <c r="L35" s="133"/>
      <c r="M35" s="133"/>
      <c r="N35" s="133"/>
      <c r="O35" s="133"/>
    </row>
    <row r="36" spans="1:15" ht="12.75" customHeight="1">
      <c r="A36" s="4" t="s">
        <v>216</v>
      </c>
      <c r="B36" s="43">
        <v>1961</v>
      </c>
      <c r="C36" s="128" t="s">
        <v>382</v>
      </c>
      <c r="D36" s="129" t="s">
        <v>368</v>
      </c>
      <c r="E36" s="36" t="s">
        <v>369</v>
      </c>
      <c r="F36" s="123"/>
      <c r="G36" s="123"/>
      <c r="H36" s="123"/>
      <c r="I36" s="123"/>
      <c r="J36" s="123"/>
      <c r="K36" s="123"/>
      <c r="L36" s="123"/>
      <c r="M36" s="123"/>
      <c r="N36" s="123"/>
      <c r="O36" s="123"/>
    </row>
    <row r="37" spans="1:15" ht="12.75" customHeight="1">
      <c r="A37" s="4" t="s">
        <v>216</v>
      </c>
      <c r="B37" s="43">
        <v>1989</v>
      </c>
      <c r="C37" s="128" t="s">
        <v>402</v>
      </c>
      <c r="D37" s="129" t="s">
        <v>368</v>
      </c>
      <c r="E37" s="36" t="s">
        <v>369</v>
      </c>
      <c r="F37" s="123"/>
      <c r="G37" s="123"/>
      <c r="H37" s="123"/>
      <c r="I37" s="123"/>
      <c r="J37" s="123"/>
      <c r="K37" s="123"/>
      <c r="L37" s="123"/>
      <c r="M37" s="123"/>
      <c r="N37" s="123"/>
      <c r="O37" s="123"/>
    </row>
    <row r="38" spans="1:15" ht="12.75" customHeight="1">
      <c r="A38" s="4" t="s">
        <v>216</v>
      </c>
      <c r="B38" s="43">
        <v>1989</v>
      </c>
      <c r="C38" s="128" t="s">
        <v>403</v>
      </c>
      <c r="D38" s="129" t="s">
        <v>375</v>
      </c>
      <c r="E38" s="36" t="s">
        <v>376</v>
      </c>
      <c r="F38" s="123"/>
      <c r="G38" s="123"/>
      <c r="H38" s="123"/>
      <c r="I38" s="123"/>
      <c r="J38" s="123"/>
      <c r="K38" s="123"/>
      <c r="L38" s="123"/>
      <c r="M38" s="123"/>
      <c r="N38" s="123"/>
      <c r="O38" s="123"/>
    </row>
    <row r="39" spans="1:15" ht="12.75" customHeight="1">
      <c r="A39" s="37" t="s">
        <v>294</v>
      </c>
      <c r="B39" s="46">
        <v>1930</v>
      </c>
      <c r="C39" s="130" t="s">
        <v>404</v>
      </c>
      <c r="D39" s="131" t="s">
        <v>368</v>
      </c>
      <c r="E39" s="132" t="s">
        <v>369</v>
      </c>
      <c r="F39" s="133"/>
      <c r="G39" s="133"/>
      <c r="H39" s="133"/>
      <c r="I39" s="133"/>
      <c r="J39" s="133"/>
      <c r="K39" s="133"/>
      <c r="L39" s="133"/>
      <c r="M39" s="133"/>
      <c r="N39" s="133"/>
      <c r="O39" s="133"/>
    </row>
    <row r="40" spans="1:15" ht="12.75" customHeight="1">
      <c r="A40" s="37" t="s">
        <v>294</v>
      </c>
      <c r="B40" s="46">
        <v>1959</v>
      </c>
      <c r="C40" s="130" t="s">
        <v>367</v>
      </c>
      <c r="D40" s="131" t="s">
        <v>368</v>
      </c>
      <c r="E40" s="132" t="s">
        <v>369</v>
      </c>
      <c r="F40" s="133"/>
      <c r="G40" s="133"/>
      <c r="H40" s="133"/>
      <c r="I40" s="133"/>
      <c r="J40" s="133"/>
      <c r="K40" s="133"/>
      <c r="L40" s="133"/>
      <c r="M40" s="133"/>
      <c r="N40" s="133"/>
      <c r="O40" s="133"/>
    </row>
    <row r="41" spans="1:15" ht="12.75" customHeight="1">
      <c r="A41" s="37" t="s">
        <v>294</v>
      </c>
      <c r="B41" s="46">
        <v>1970</v>
      </c>
      <c r="C41" s="130" t="s">
        <v>405</v>
      </c>
      <c r="D41" s="131" t="s">
        <v>368</v>
      </c>
      <c r="E41" s="132" t="s">
        <v>369</v>
      </c>
      <c r="F41" s="133"/>
      <c r="G41" s="133"/>
      <c r="H41" s="133"/>
      <c r="I41" s="133"/>
      <c r="J41" s="133"/>
      <c r="K41" s="133"/>
      <c r="L41" s="133"/>
      <c r="M41" s="133"/>
      <c r="N41" s="133"/>
      <c r="O41" s="133"/>
    </row>
    <row r="42" spans="1:15" ht="12.75" customHeight="1">
      <c r="A42" s="37" t="s">
        <v>294</v>
      </c>
      <c r="B42" s="46">
        <v>1990</v>
      </c>
      <c r="C42" s="130" t="s">
        <v>406</v>
      </c>
      <c r="D42" s="131" t="s">
        <v>375</v>
      </c>
      <c r="E42" s="132" t="s">
        <v>376</v>
      </c>
      <c r="F42" s="133"/>
      <c r="G42" s="133"/>
      <c r="H42" s="133"/>
      <c r="I42" s="133"/>
      <c r="J42" s="133"/>
      <c r="K42" s="133"/>
      <c r="L42" s="133"/>
      <c r="M42" s="133"/>
      <c r="N42" s="133"/>
      <c r="O42" s="133"/>
    </row>
    <row r="43" spans="1:15" ht="12.75" customHeight="1">
      <c r="A43" s="37" t="s">
        <v>294</v>
      </c>
      <c r="B43" s="46">
        <v>1999</v>
      </c>
      <c r="C43" s="130" t="s">
        <v>406</v>
      </c>
      <c r="D43" s="131" t="s">
        <v>365</v>
      </c>
      <c r="E43" s="132" t="s">
        <v>366</v>
      </c>
      <c r="F43" s="133"/>
      <c r="G43" s="133"/>
      <c r="H43" s="133"/>
      <c r="I43" s="133"/>
      <c r="J43" s="133"/>
      <c r="K43" s="133"/>
      <c r="L43" s="133"/>
      <c r="M43" s="133"/>
      <c r="N43" s="133"/>
      <c r="O43" s="133"/>
    </row>
    <row r="44" spans="1:15" ht="12.75" customHeight="1">
      <c r="A44" s="4" t="s">
        <v>407</v>
      </c>
      <c r="B44" s="43">
        <v>1990</v>
      </c>
      <c r="C44" s="128" t="s">
        <v>381</v>
      </c>
      <c r="D44" s="129" t="s">
        <v>408</v>
      </c>
      <c r="E44" s="36" t="s">
        <v>409</v>
      </c>
      <c r="F44" s="123"/>
      <c r="G44" s="123"/>
      <c r="H44" s="123"/>
      <c r="I44" s="123"/>
      <c r="J44" s="123"/>
      <c r="K44" s="123"/>
      <c r="L44" s="123"/>
      <c r="M44" s="123"/>
      <c r="N44" s="123"/>
      <c r="O44" s="123"/>
    </row>
    <row r="45" spans="1:15" ht="12.75" customHeight="1">
      <c r="A45" s="37" t="s">
        <v>31</v>
      </c>
      <c r="B45" s="46">
        <v>1982</v>
      </c>
      <c r="C45" s="130" t="s">
        <v>410</v>
      </c>
      <c r="D45" s="131" t="s">
        <v>372</v>
      </c>
      <c r="E45" s="132" t="s">
        <v>373</v>
      </c>
      <c r="F45" s="133"/>
      <c r="G45" s="133"/>
      <c r="H45" s="133"/>
      <c r="I45" s="133"/>
      <c r="J45" s="133"/>
      <c r="K45" s="133"/>
      <c r="L45" s="133"/>
      <c r="M45" s="133"/>
      <c r="N45" s="133"/>
      <c r="O45" s="133"/>
    </row>
    <row r="46" spans="1:15" ht="12.75" customHeight="1">
      <c r="A46" s="37" t="s">
        <v>31</v>
      </c>
      <c r="B46" s="46">
        <v>1993</v>
      </c>
      <c r="C46" s="130" t="s">
        <v>411</v>
      </c>
      <c r="D46" s="131" t="s">
        <v>372</v>
      </c>
      <c r="E46" s="132" t="s">
        <v>373</v>
      </c>
      <c r="F46" s="133"/>
      <c r="G46" s="133"/>
      <c r="H46" s="133"/>
      <c r="I46" s="133"/>
      <c r="J46" s="133"/>
      <c r="K46" s="133"/>
      <c r="L46" s="133"/>
      <c r="M46" s="133"/>
      <c r="N46" s="133"/>
      <c r="O46" s="133"/>
    </row>
    <row r="47" spans="1:15" ht="12.75" customHeight="1">
      <c r="A47" s="37" t="s">
        <v>31</v>
      </c>
      <c r="B47" s="46" t="s">
        <v>387</v>
      </c>
      <c r="C47" s="130" t="s">
        <v>412</v>
      </c>
      <c r="D47" s="131" t="s">
        <v>388</v>
      </c>
      <c r="E47" s="132" t="s">
        <v>389</v>
      </c>
      <c r="F47" s="133"/>
      <c r="G47" s="133"/>
      <c r="H47" s="133"/>
      <c r="I47" s="133"/>
      <c r="J47" s="133"/>
      <c r="K47" s="133"/>
      <c r="L47" s="133"/>
      <c r="M47" s="133"/>
      <c r="N47" s="133"/>
      <c r="O47" s="133"/>
    </row>
    <row r="48" spans="1:15" ht="12.75" customHeight="1">
      <c r="A48" s="37" t="s">
        <v>413</v>
      </c>
      <c r="B48" s="46">
        <v>1982</v>
      </c>
      <c r="C48" s="130" t="s">
        <v>412</v>
      </c>
      <c r="D48" s="131" t="s">
        <v>372</v>
      </c>
      <c r="E48" s="132" t="s">
        <v>373</v>
      </c>
      <c r="F48" s="133"/>
      <c r="G48" s="133"/>
      <c r="H48" s="133"/>
      <c r="I48" s="133"/>
      <c r="J48" s="133"/>
      <c r="K48" s="133"/>
      <c r="L48" s="133"/>
      <c r="M48" s="133"/>
      <c r="N48" s="133"/>
      <c r="O48" s="133"/>
    </row>
    <row r="49" spans="1:15" ht="12.75" customHeight="1">
      <c r="A49" s="37" t="s">
        <v>413</v>
      </c>
      <c r="B49" s="46">
        <v>1993</v>
      </c>
      <c r="C49" s="130" t="s">
        <v>391</v>
      </c>
      <c r="D49" s="131" t="s">
        <v>372</v>
      </c>
      <c r="E49" s="132" t="s">
        <v>373</v>
      </c>
      <c r="F49" s="133"/>
      <c r="G49" s="133"/>
      <c r="H49" s="133"/>
      <c r="I49" s="133"/>
      <c r="J49" s="133"/>
      <c r="K49" s="133"/>
      <c r="L49" s="133"/>
      <c r="M49" s="133"/>
      <c r="N49" s="133"/>
      <c r="O49" s="133"/>
    </row>
    <row r="50" spans="1:15" ht="12.75" customHeight="1">
      <c r="A50" s="4" t="s">
        <v>222</v>
      </c>
      <c r="B50" s="43">
        <v>1920</v>
      </c>
      <c r="C50" s="128" t="s">
        <v>414</v>
      </c>
      <c r="D50" s="129" t="s">
        <v>368</v>
      </c>
      <c r="E50" s="36" t="s">
        <v>369</v>
      </c>
      <c r="F50" s="123"/>
      <c r="G50" s="123"/>
      <c r="H50" s="123"/>
      <c r="I50" s="123"/>
      <c r="J50" s="123"/>
      <c r="K50" s="123"/>
      <c r="L50" s="123"/>
      <c r="M50" s="123"/>
      <c r="N50" s="123"/>
      <c r="O50" s="123"/>
    </row>
    <row r="51" spans="1:15" ht="12.75" customHeight="1">
      <c r="A51" s="4" t="s">
        <v>222</v>
      </c>
      <c r="B51" s="43">
        <v>1960</v>
      </c>
      <c r="C51" s="128" t="s">
        <v>415</v>
      </c>
      <c r="D51" s="129" t="s">
        <v>368</v>
      </c>
      <c r="E51" s="36" t="s">
        <v>369</v>
      </c>
      <c r="F51" s="123"/>
      <c r="G51" s="123"/>
      <c r="H51" s="123"/>
      <c r="I51" s="123"/>
      <c r="J51" s="123"/>
      <c r="K51" s="123"/>
      <c r="L51" s="123"/>
      <c r="M51" s="123"/>
      <c r="N51" s="123"/>
      <c r="O51" s="123"/>
    </row>
    <row r="52" spans="1:15" ht="12.75" customHeight="1">
      <c r="A52" s="4" t="s">
        <v>222</v>
      </c>
      <c r="B52" s="43">
        <v>1985</v>
      </c>
      <c r="C52" s="128" t="s">
        <v>416</v>
      </c>
      <c r="D52" s="129" t="s">
        <v>392</v>
      </c>
      <c r="E52" s="36" t="s">
        <v>393</v>
      </c>
      <c r="F52" s="123"/>
      <c r="G52" s="123"/>
      <c r="H52" s="123"/>
      <c r="I52" s="123"/>
      <c r="J52" s="123"/>
      <c r="K52" s="123"/>
      <c r="L52" s="123"/>
      <c r="M52" s="123"/>
      <c r="N52" s="123"/>
      <c r="O52" s="123"/>
    </row>
    <row r="53" spans="1:15" ht="12.75" customHeight="1">
      <c r="A53" s="4" t="s">
        <v>222</v>
      </c>
      <c r="B53" s="43">
        <v>1985</v>
      </c>
      <c r="C53" s="128" t="s">
        <v>377</v>
      </c>
      <c r="D53" s="129" t="s">
        <v>368</v>
      </c>
      <c r="E53" s="36" t="s">
        <v>369</v>
      </c>
      <c r="F53" s="123"/>
      <c r="G53" s="123"/>
      <c r="H53" s="123"/>
      <c r="I53" s="123"/>
      <c r="J53" s="123"/>
      <c r="K53" s="123"/>
      <c r="L53" s="123"/>
      <c r="M53" s="123"/>
      <c r="N53" s="123"/>
      <c r="O53" s="123"/>
    </row>
    <row r="54" spans="1:15" ht="12.75" customHeight="1">
      <c r="A54" s="4" t="s">
        <v>222</v>
      </c>
      <c r="B54" s="43">
        <v>1996</v>
      </c>
      <c r="C54" s="128" t="s">
        <v>416</v>
      </c>
      <c r="D54" s="129" t="s">
        <v>392</v>
      </c>
      <c r="E54" s="36" t="s">
        <v>393</v>
      </c>
      <c r="F54" s="123"/>
      <c r="G54" s="123"/>
      <c r="H54" s="123"/>
      <c r="I54" s="123"/>
      <c r="J54" s="123"/>
      <c r="K54" s="123"/>
      <c r="L54" s="123"/>
      <c r="M54" s="123"/>
      <c r="N54" s="123"/>
      <c r="O54" s="123"/>
    </row>
    <row r="55" spans="1:15" ht="12.75" customHeight="1">
      <c r="A55" s="4" t="s">
        <v>222</v>
      </c>
      <c r="B55" s="43">
        <v>1996</v>
      </c>
      <c r="C55" s="128" t="s">
        <v>402</v>
      </c>
      <c r="D55" s="129" t="s">
        <v>365</v>
      </c>
      <c r="E55" s="36" t="s">
        <v>366</v>
      </c>
      <c r="F55" s="123"/>
      <c r="G55" s="123"/>
      <c r="H55" s="123"/>
      <c r="I55" s="123"/>
      <c r="J55" s="123"/>
      <c r="K55" s="123"/>
      <c r="L55" s="123"/>
      <c r="M55" s="123"/>
      <c r="N55" s="123"/>
      <c r="O55" s="123"/>
    </row>
    <row r="56" spans="1:15" ht="12.75" customHeight="1">
      <c r="A56" s="4" t="s">
        <v>222</v>
      </c>
      <c r="B56" s="43">
        <v>2006</v>
      </c>
      <c r="C56" s="128" t="s">
        <v>402</v>
      </c>
      <c r="D56" s="129" t="s">
        <v>417</v>
      </c>
      <c r="E56" s="36" t="s">
        <v>418</v>
      </c>
      <c r="F56" s="123"/>
      <c r="G56" s="123"/>
      <c r="H56" s="123"/>
      <c r="I56" s="123"/>
      <c r="J56" s="123"/>
      <c r="K56" s="123"/>
      <c r="L56" s="123"/>
      <c r="M56" s="123"/>
      <c r="N56" s="123"/>
      <c r="O56" s="123"/>
    </row>
    <row r="57" spans="1:15" ht="12.75" customHeight="1">
      <c r="A57" s="4" t="s">
        <v>222</v>
      </c>
      <c r="B57" s="43" t="s">
        <v>419</v>
      </c>
      <c r="C57" s="128" t="s">
        <v>420</v>
      </c>
      <c r="D57" s="129" t="s">
        <v>421</v>
      </c>
      <c r="E57" s="36" t="s">
        <v>422</v>
      </c>
      <c r="F57" s="123"/>
      <c r="G57" s="123"/>
      <c r="H57" s="123"/>
      <c r="I57" s="123"/>
      <c r="J57" s="123"/>
      <c r="K57" s="123"/>
      <c r="L57" s="123"/>
      <c r="M57" s="123"/>
      <c r="N57" s="123"/>
      <c r="O57" s="123"/>
    </row>
    <row r="58" spans="1:15" ht="12.75" customHeight="1">
      <c r="A58" s="4" t="s">
        <v>222</v>
      </c>
      <c r="B58" s="43" t="s">
        <v>423</v>
      </c>
      <c r="C58" s="128" t="s">
        <v>364</v>
      </c>
      <c r="D58" s="129" t="s">
        <v>398</v>
      </c>
      <c r="E58" s="36" t="s">
        <v>399</v>
      </c>
      <c r="F58" s="123"/>
      <c r="G58" s="123"/>
      <c r="H58" s="123"/>
      <c r="I58" s="123"/>
      <c r="J58" s="123"/>
      <c r="K58" s="123"/>
      <c r="L58" s="123"/>
      <c r="M58" s="123"/>
      <c r="N58" s="123"/>
      <c r="O58" s="123"/>
    </row>
    <row r="59" spans="1:15" ht="12.75" customHeight="1">
      <c r="A59" s="37" t="s">
        <v>34</v>
      </c>
      <c r="B59" s="46">
        <v>1933</v>
      </c>
      <c r="C59" s="130" t="s">
        <v>410</v>
      </c>
      <c r="D59" s="131" t="s">
        <v>368</v>
      </c>
      <c r="E59" s="132" t="s">
        <v>369</v>
      </c>
      <c r="F59" s="133"/>
      <c r="G59" s="133"/>
      <c r="H59" s="133"/>
      <c r="I59" s="133"/>
      <c r="J59" s="133"/>
      <c r="K59" s="133"/>
      <c r="L59" s="133"/>
      <c r="M59" s="133"/>
      <c r="N59" s="133"/>
      <c r="O59" s="133"/>
    </row>
    <row r="60" spans="1:15" ht="12.75" customHeight="1">
      <c r="A60" s="37" t="s">
        <v>34</v>
      </c>
      <c r="B60" s="46">
        <v>1993</v>
      </c>
      <c r="C60" s="130" t="s">
        <v>390</v>
      </c>
      <c r="D60" s="131" t="s">
        <v>375</v>
      </c>
      <c r="E60" s="132" t="s">
        <v>376</v>
      </c>
      <c r="F60" s="133"/>
      <c r="G60" s="133"/>
      <c r="H60" s="133"/>
      <c r="I60" s="133"/>
      <c r="J60" s="133"/>
      <c r="K60" s="133"/>
      <c r="L60" s="133"/>
      <c r="M60" s="133"/>
      <c r="N60" s="133"/>
      <c r="O60" s="133"/>
    </row>
    <row r="61" spans="1:15" ht="12.75" customHeight="1">
      <c r="A61" s="4" t="s">
        <v>424</v>
      </c>
      <c r="B61" s="43">
        <v>1972</v>
      </c>
      <c r="C61" s="128" t="s">
        <v>411</v>
      </c>
      <c r="D61" s="129" t="s">
        <v>368</v>
      </c>
      <c r="E61" s="36" t="s">
        <v>369</v>
      </c>
      <c r="F61" s="123"/>
      <c r="G61" s="123"/>
      <c r="H61" s="123"/>
      <c r="I61" s="123"/>
      <c r="J61" s="123"/>
      <c r="K61" s="123"/>
      <c r="L61" s="123"/>
      <c r="M61" s="123"/>
      <c r="N61" s="123"/>
      <c r="O61" s="123"/>
    </row>
    <row r="62" spans="1:15" ht="12.75" customHeight="1">
      <c r="A62" s="37" t="s">
        <v>277</v>
      </c>
      <c r="B62" s="46">
        <v>1931</v>
      </c>
      <c r="C62" s="130" t="s">
        <v>425</v>
      </c>
      <c r="D62" s="131" t="s">
        <v>368</v>
      </c>
      <c r="E62" s="132" t="s">
        <v>369</v>
      </c>
      <c r="F62" s="133"/>
      <c r="G62" s="133"/>
      <c r="H62" s="133"/>
      <c r="I62" s="133"/>
      <c r="J62" s="133"/>
      <c r="K62" s="133"/>
      <c r="L62" s="133"/>
      <c r="M62" s="133"/>
      <c r="N62" s="133"/>
      <c r="O62" s="133"/>
    </row>
    <row r="63" spans="1:15" ht="12.75" customHeight="1">
      <c r="A63" s="37" t="s">
        <v>277</v>
      </c>
      <c r="B63" s="46">
        <v>1991</v>
      </c>
      <c r="C63" s="130" t="s">
        <v>426</v>
      </c>
      <c r="D63" s="131" t="s">
        <v>368</v>
      </c>
      <c r="E63" s="132" t="s">
        <v>369</v>
      </c>
      <c r="F63" s="133"/>
      <c r="G63" s="133"/>
      <c r="H63" s="133"/>
      <c r="I63" s="133"/>
      <c r="J63" s="133"/>
      <c r="K63" s="133"/>
      <c r="L63" s="133"/>
      <c r="M63" s="133"/>
      <c r="N63" s="133"/>
      <c r="O63" s="133"/>
    </row>
    <row r="64" spans="1:15" ht="12.75" customHeight="1">
      <c r="A64" s="37" t="s">
        <v>277</v>
      </c>
      <c r="B64" s="46">
        <v>1991</v>
      </c>
      <c r="C64" s="130" t="s">
        <v>370</v>
      </c>
      <c r="D64" s="131" t="s">
        <v>375</v>
      </c>
      <c r="E64" s="132" t="s">
        <v>376</v>
      </c>
      <c r="F64" s="133"/>
      <c r="G64" s="133"/>
      <c r="H64" s="133"/>
      <c r="I64" s="133"/>
      <c r="J64" s="133"/>
      <c r="K64" s="133"/>
      <c r="L64" s="133"/>
      <c r="M64" s="133"/>
      <c r="N64" s="133"/>
      <c r="O64" s="133"/>
    </row>
    <row r="65" spans="1:15" ht="12.75" customHeight="1">
      <c r="A65" s="37" t="s">
        <v>277</v>
      </c>
      <c r="B65" s="46" t="s">
        <v>387</v>
      </c>
      <c r="C65" s="130" t="s">
        <v>427</v>
      </c>
      <c r="D65" s="131" t="s">
        <v>388</v>
      </c>
      <c r="E65" s="132" t="s">
        <v>389</v>
      </c>
      <c r="F65" s="133"/>
      <c r="G65" s="133"/>
      <c r="H65" s="133"/>
      <c r="I65" s="133"/>
      <c r="J65" s="133"/>
      <c r="K65" s="133"/>
      <c r="L65" s="133"/>
      <c r="M65" s="133"/>
      <c r="N65" s="133"/>
      <c r="O65" s="133"/>
    </row>
    <row r="66" spans="1:15" ht="12.75" customHeight="1">
      <c r="A66" s="4" t="s">
        <v>428</v>
      </c>
      <c r="B66" s="43">
        <v>1974</v>
      </c>
      <c r="C66" s="128" t="s">
        <v>429</v>
      </c>
      <c r="D66" s="129" t="s">
        <v>368</v>
      </c>
      <c r="E66" s="36" t="s">
        <v>369</v>
      </c>
      <c r="F66" s="123"/>
      <c r="G66" s="123"/>
      <c r="H66" s="123"/>
      <c r="I66" s="123"/>
      <c r="J66" s="123"/>
      <c r="K66" s="123"/>
      <c r="L66" s="123"/>
      <c r="M66" s="123"/>
      <c r="N66" s="123"/>
      <c r="O66" s="123"/>
    </row>
    <row r="67" spans="1:15" ht="12.75" customHeight="1">
      <c r="A67" s="37" t="s">
        <v>430</v>
      </c>
      <c r="B67" s="46" t="s">
        <v>431</v>
      </c>
      <c r="C67" s="130" t="s">
        <v>432</v>
      </c>
      <c r="D67" s="131" t="s">
        <v>433</v>
      </c>
      <c r="E67" s="132" t="s">
        <v>434</v>
      </c>
      <c r="F67" s="133"/>
      <c r="G67" s="133"/>
      <c r="H67" s="133"/>
      <c r="I67" s="133"/>
      <c r="J67" s="133"/>
      <c r="K67" s="133"/>
      <c r="L67" s="133"/>
      <c r="M67" s="133"/>
      <c r="N67" s="133"/>
      <c r="O67" s="133"/>
    </row>
    <row r="68" spans="1:15" ht="12.75" customHeight="1">
      <c r="A68" s="4" t="s">
        <v>226</v>
      </c>
      <c r="B68" s="43">
        <v>1927</v>
      </c>
      <c r="C68" s="128" t="s">
        <v>377</v>
      </c>
      <c r="D68" s="129" t="s">
        <v>368</v>
      </c>
      <c r="E68" s="36" t="s">
        <v>369</v>
      </c>
      <c r="F68" s="123"/>
      <c r="G68" s="123"/>
      <c r="H68" s="123"/>
      <c r="I68" s="123"/>
      <c r="J68" s="123"/>
      <c r="K68" s="123"/>
      <c r="L68" s="123"/>
      <c r="M68" s="123"/>
      <c r="N68" s="123"/>
      <c r="O68" s="123"/>
    </row>
    <row r="69" spans="1:15" ht="12.75" customHeight="1">
      <c r="A69" s="4" t="s">
        <v>226</v>
      </c>
      <c r="B69" s="43">
        <v>1965</v>
      </c>
      <c r="C69" s="128" t="s">
        <v>386</v>
      </c>
      <c r="D69" s="129" t="s">
        <v>368</v>
      </c>
      <c r="E69" s="36" t="s">
        <v>369</v>
      </c>
      <c r="F69" s="123"/>
      <c r="G69" s="123"/>
      <c r="H69" s="123"/>
      <c r="I69" s="123"/>
      <c r="J69" s="123"/>
      <c r="K69" s="123"/>
      <c r="L69" s="123"/>
      <c r="M69" s="123"/>
      <c r="N69" s="123"/>
      <c r="O69" s="123"/>
    </row>
    <row r="70" spans="1:15" ht="12.75" customHeight="1">
      <c r="A70" s="4" t="s">
        <v>226</v>
      </c>
      <c r="B70" s="43">
        <v>1975</v>
      </c>
      <c r="C70" s="128" t="s">
        <v>383</v>
      </c>
      <c r="D70" s="129" t="s">
        <v>392</v>
      </c>
      <c r="E70" s="36" t="s">
        <v>393</v>
      </c>
      <c r="F70" s="123"/>
      <c r="G70" s="123"/>
      <c r="H70" s="123"/>
      <c r="I70" s="123"/>
      <c r="J70" s="123"/>
      <c r="K70" s="123"/>
      <c r="L70" s="123"/>
      <c r="M70" s="123"/>
      <c r="N70" s="123"/>
      <c r="O70" s="123"/>
    </row>
    <row r="71" spans="1:15" ht="12.75" customHeight="1">
      <c r="A71" s="4" t="s">
        <v>226</v>
      </c>
      <c r="B71" s="43">
        <v>1996</v>
      </c>
      <c r="C71" s="128" t="s">
        <v>435</v>
      </c>
      <c r="D71" s="131" t="s">
        <v>433</v>
      </c>
      <c r="E71" s="36" t="s">
        <v>434</v>
      </c>
      <c r="F71" s="123"/>
      <c r="G71" s="123"/>
      <c r="H71" s="123"/>
      <c r="I71" s="123"/>
      <c r="J71" s="123"/>
      <c r="K71" s="123"/>
      <c r="L71" s="123"/>
      <c r="M71" s="123"/>
      <c r="N71" s="123"/>
      <c r="O71" s="123"/>
    </row>
    <row r="72" spans="1:15" ht="12.75" customHeight="1">
      <c r="A72" s="4" t="s">
        <v>226</v>
      </c>
      <c r="B72" s="43">
        <v>1997</v>
      </c>
      <c r="C72" s="128" t="s">
        <v>405</v>
      </c>
      <c r="D72" s="129" t="s">
        <v>392</v>
      </c>
      <c r="E72" s="36" t="s">
        <v>393</v>
      </c>
      <c r="F72" s="123"/>
      <c r="G72" s="123"/>
      <c r="H72" s="123"/>
      <c r="I72" s="123"/>
      <c r="J72" s="123"/>
      <c r="K72" s="123"/>
      <c r="L72" s="123"/>
      <c r="M72" s="123"/>
      <c r="N72" s="123"/>
      <c r="O72" s="123"/>
    </row>
    <row r="73" spans="1:15" ht="12.75" customHeight="1">
      <c r="A73" s="4" t="s">
        <v>226</v>
      </c>
      <c r="B73" s="43">
        <v>1997</v>
      </c>
      <c r="C73" s="128" t="s">
        <v>364</v>
      </c>
      <c r="D73" s="129" t="s">
        <v>368</v>
      </c>
      <c r="E73" s="36" t="s">
        <v>369</v>
      </c>
      <c r="F73" s="123"/>
      <c r="G73" s="123"/>
      <c r="H73" s="123"/>
      <c r="I73" s="123"/>
      <c r="J73" s="123"/>
      <c r="K73" s="123"/>
      <c r="L73" s="123"/>
      <c r="M73" s="123"/>
      <c r="N73" s="123"/>
      <c r="O73" s="123"/>
    </row>
    <row r="74" spans="1:15" ht="12.75" customHeight="1">
      <c r="A74" s="4" t="s">
        <v>226</v>
      </c>
      <c r="B74" s="43">
        <v>1997</v>
      </c>
      <c r="C74" s="128" t="s">
        <v>436</v>
      </c>
      <c r="D74" s="129" t="s">
        <v>365</v>
      </c>
      <c r="E74" s="36" t="s">
        <v>366</v>
      </c>
      <c r="F74" s="123"/>
      <c r="G74" s="123"/>
      <c r="H74" s="123"/>
      <c r="I74" s="123"/>
      <c r="J74" s="123"/>
      <c r="K74" s="123"/>
      <c r="L74" s="123"/>
      <c r="M74" s="123"/>
      <c r="N74" s="123"/>
      <c r="O74" s="123"/>
    </row>
    <row r="75" spans="1:15" ht="12.75" customHeight="1">
      <c r="A75" s="37" t="s">
        <v>150</v>
      </c>
      <c r="B75" s="46">
        <v>1988</v>
      </c>
      <c r="C75" s="130" t="s">
        <v>437</v>
      </c>
      <c r="D75" s="131" t="s">
        <v>438</v>
      </c>
      <c r="E75" s="132" t="s">
        <v>439</v>
      </c>
      <c r="F75" s="133"/>
      <c r="G75" s="133"/>
      <c r="H75" s="133"/>
      <c r="I75" s="133"/>
      <c r="J75" s="133"/>
      <c r="K75" s="133"/>
      <c r="L75" s="133"/>
      <c r="M75" s="133"/>
      <c r="N75" s="133"/>
      <c r="O75" s="133"/>
    </row>
    <row r="76" spans="1:15" ht="12.75" customHeight="1">
      <c r="A76" s="37" t="s">
        <v>150</v>
      </c>
      <c r="B76" s="46">
        <v>1995</v>
      </c>
      <c r="C76" s="130" t="s">
        <v>391</v>
      </c>
      <c r="D76" s="131" t="s">
        <v>438</v>
      </c>
      <c r="E76" s="132" t="s">
        <v>439</v>
      </c>
      <c r="F76" s="133"/>
      <c r="G76" s="133"/>
      <c r="H76" s="133"/>
      <c r="I76" s="133"/>
      <c r="J76" s="133"/>
      <c r="K76" s="133"/>
      <c r="L76" s="133"/>
      <c r="M76" s="133"/>
      <c r="N76" s="133"/>
      <c r="O76" s="133"/>
    </row>
    <row r="77" spans="1:15" ht="12.75" customHeight="1">
      <c r="A77" s="37" t="s">
        <v>150</v>
      </c>
      <c r="B77" s="46">
        <v>1997</v>
      </c>
      <c r="C77" s="130" t="s">
        <v>412</v>
      </c>
      <c r="D77" s="131" t="s">
        <v>368</v>
      </c>
      <c r="E77" s="132" t="s">
        <v>369</v>
      </c>
      <c r="F77" s="133"/>
      <c r="G77" s="133"/>
      <c r="H77" s="133"/>
      <c r="I77" s="133"/>
      <c r="J77" s="133"/>
      <c r="K77" s="133"/>
      <c r="L77" s="133"/>
      <c r="M77" s="133"/>
      <c r="N77" s="133"/>
      <c r="O77" s="133"/>
    </row>
    <row r="78" spans="1:15" ht="12.75" customHeight="1">
      <c r="A78" s="37" t="s">
        <v>150</v>
      </c>
      <c r="B78" s="46">
        <v>2002</v>
      </c>
      <c r="C78" s="130" t="s">
        <v>425</v>
      </c>
      <c r="D78" s="131" t="s">
        <v>438</v>
      </c>
      <c r="E78" s="132" t="s">
        <v>439</v>
      </c>
      <c r="F78" s="133"/>
      <c r="G78" s="133"/>
      <c r="H78" s="133"/>
      <c r="I78" s="133"/>
      <c r="J78" s="133"/>
      <c r="K78" s="133"/>
      <c r="L78" s="133"/>
      <c r="M78" s="133"/>
      <c r="N78" s="133"/>
      <c r="O78" s="133"/>
    </row>
    <row r="79" spans="1:15" ht="12.75" customHeight="1">
      <c r="A79" s="4" t="s">
        <v>230</v>
      </c>
      <c r="B79" s="43">
        <v>1960</v>
      </c>
      <c r="C79" s="128" t="s">
        <v>378</v>
      </c>
      <c r="D79" s="129" t="s">
        <v>368</v>
      </c>
      <c r="E79" s="36" t="s">
        <v>369</v>
      </c>
      <c r="F79" s="123"/>
      <c r="G79" s="123"/>
      <c r="H79" s="123"/>
      <c r="I79" s="123"/>
      <c r="J79" s="123"/>
      <c r="K79" s="123"/>
      <c r="L79" s="123"/>
      <c r="M79" s="123"/>
      <c r="N79" s="123"/>
      <c r="O79" s="123"/>
    </row>
    <row r="80" spans="1:15" ht="12.75" customHeight="1">
      <c r="A80" s="4" t="s">
        <v>230</v>
      </c>
      <c r="B80" s="43">
        <v>1988</v>
      </c>
      <c r="C80" s="128" t="s">
        <v>440</v>
      </c>
      <c r="D80" s="129" t="s">
        <v>368</v>
      </c>
      <c r="E80" s="36" t="s">
        <v>369</v>
      </c>
      <c r="F80" s="123"/>
      <c r="G80" s="123"/>
      <c r="H80" s="123"/>
      <c r="I80" s="123"/>
      <c r="J80" s="123"/>
      <c r="K80" s="123"/>
      <c r="L80" s="123"/>
      <c r="M80" s="123"/>
      <c r="N80" s="123"/>
      <c r="O80" s="123"/>
    </row>
    <row r="81" spans="1:15" ht="12.75" customHeight="1">
      <c r="A81" s="4" t="s">
        <v>230</v>
      </c>
      <c r="B81" s="43">
        <v>1988</v>
      </c>
      <c r="C81" s="128" t="s">
        <v>415</v>
      </c>
      <c r="D81" s="129" t="s">
        <v>375</v>
      </c>
      <c r="E81" s="36" t="s">
        <v>376</v>
      </c>
      <c r="F81" s="123"/>
      <c r="G81" s="123"/>
      <c r="H81" s="123"/>
      <c r="I81" s="123"/>
      <c r="J81" s="123"/>
      <c r="K81" s="123"/>
      <c r="L81" s="123"/>
      <c r="M81" s="123"/>
      <c r="N81" s="123"/>
      <c r="O81" s="123"/>
    </row>
    <row r="82" spans="1:15" ht="12.75" customHeight="1">
      <c r="A82" s="4" t="s">
        <v>230</v>
      </c>
      <c r="B82" s="43">
        <v>2000</v>
      </c>
      <c r="C82" s="128" t="s">
        <v>402</v>
      </c>
      <c r="D82" s="129" t="s">
        <v>441</v>
      </c>
      <c r="E82" s="36" t="s">
        <v>442</v>
      </c>
      <c r="F82" s="123"/>
      <c r="G82" s="123"/>
      <c r="H82" s="123"/>
      <c r="I82" s="123"/>
      <c r="J82" s="123"/>
      <c r="K82" s="123"/>
      <c r="L82" s="123"/>
      <c r="M82" s="123"/>
      <c r="N82" s="123"/>
      <c r="O82" s="123"/>
    </row>
    <row r="83" spans="1:15" ht="12.75" customHeight="1">
      <c r="A83" s="4" t="s">
        <v>230</v>
      </c>
      <c r="B83" s="43">
        <v>2000</v>
      </c>
      <c r="C83" s="128" t="s">
        <v>420</v>
      </c>
      <c r="D83" s="129" t="s">
        <v>443</v>
      </c>
      <c r="E83" s="36" t="s">
        <v>444</v>
      </c>
      <c r="F83" s="123"/>
      <c r="G83" s="123"/>
      <c r="H83" s="123"/>
      <c r="I83" s="123"/>
      <c r="J83" s="123"/>
      <c r="K83" s="123"/>
      <c r="L83" s="123"/>
      <c r="M83" s="123"/>
      <c r="N83" s="123"/>
      <c r="O83" s="123"/>
    </row>
    <row r="84" spans="1:15" ht="12.75" customHeight="1">
      <c r="A84" s="4" t="s">
        <v>230</v>
      </c>
      <c r="B84" s="43">
        <v>2001</v>
      </c>
      <c r="C84" s="128" t="s">
        <v>377</v>
      </c>
      <c r="D84" s="129" t="s">
        <v>365</v>
      </c>
      <c r="E84" s="36" t="s">
        <v>366</v>
      </c>
      <c r="F84" s="123"/>
      <c r="G84" s="123"/>
      <c r="H84" s="123"/>
      <c r="I84" s="123"/>
      <c r="J84" s="123"/>
      <c r="K84" s="123"/>
      <c r="L84" s="123"/>
      <c r="M84" s="123"/>
      <c r="N84" s="123"/>
      <c r="O84" s="123"/>
    </row>
    <row r="85" spans="1:15" ht="12.75" customHeight="1">
      <c r="A85" s="4" t="s">
        <v>230</v>
      </c>
      <c r="B85" s="43">
        <v>2009</v>
      </c>
      <c r="C85" s="128" t="s">
        <v>445</v>
      </c>
      <c r="D85" s="129" t="s">
        <v>446</v>
      </c>
      <c r="E85" s="36" t="s">
        <v>447</v>
      </c>
      <c r="F85" s="123"/>
      <c r="G85" s="123"/>
      <c r="H85" s="123"/>
      <c r="I85" s="123"/>
      <c r="J85" s="123"/>
      <c r="K85" s="123"/>
      <c r="L85" s="123"/>
      <c r="M85" s="123"/>
      <c r="N85" s="123"/>
      <c r="O85" s="123"/>
    </row>
    <row r="86" spans="1:15" ht="12.75" customHeight="1">
      <c r="A86" s="4" t="s">
        <v>230</v>
      </c>
      <c r="B86" s="43">
        <v>2009</v>
      </c>
      <c r="C86" s="128" t="s">
        <v>445</v>
      </c>
      <c r="D86" s="129" t="s">
        <v>443</v>
      </c>
      <c r="E86" s="36" t="s">
        <v>444</v>
      </c>
      <c r="F86" s="123"/>
      <c r="G86" s="123"/>
      <c r="H86" s="123"/>
      <c r="I86" s="123"/>
      <c r="J86" s="123"/>
      <c r="K86" s="123"/>
      <c r="L86" s="123"/>
      <c r="M86" s="123"/>
      <c r="N86" s="123"/>
      <c r="O86" s="123"/>
    </row>
    <row r="87" spans="1:15" ht="12.75" customHeight="1">
      <c r="A87" s="37" t="s">
        <v>448</v>
      </c>
      <c r="B87" s="46">
        <v>1970</v>
      </c>
      <c r="C87" s="130" t="s">
        <v>426</v>
      </c>
      <c r="D87" s="131" t="s">
        <v>368</v>
      </c>
      <c r="E87" s="132" t="s">
        <v>369</v>
      </c>
      <c r="F87" s="133"/>
      <c r="G87" s="133"/>
      <c r="H87" s="133"/>
      <c r="I87" s="133"/>
      <c r="J87" s="133"/>
      <c r="K87" s="133"/>
      <c r="L87" s="133"/>
      <c r="M87" s="133"/>
      <c r="N87" s="133"/>
      <c r="O87" s="133"/>
    </row>
    <row r="88" spans="1:15" ht="12.75" customHeight="1">
      <c r="A88" s="37" t="s">
        <v>448</v>
      </c>
      <c r="B88" s="46">
        <v>1990</v>
      </c>
      <c r="C88" s="130" t="s">
        <v>449</v>
      </c>
      <c r="D88" s="131" t="s">
        <v>375</v>
      </c>
      <c r="E88" s="132" t="s">
        <v>376</v>
      </c>
      <c r="F88" s="133"/>
      <c r="G88" s="133"/>
      <c r="H88" s="133"/>
      <c r="I88" s="133"/>
      <c r="J88" s="133"/>
      <c r="K88" s="133"/>
      <c r="L88" s="133"/>
      <c r="M88" s="133"/>
      <c r="N88" s="133"/>
      <c r="O88" s="133"/>
    </row>
    <row r="89" spans="1:15" ht="12.75" customHeight="1">
      <c r="A89" s="4" t="s">
        <v>154</v>
      </c>
      <c r="B89" s="43">
        <v>1988</v>
      </c>
      <c r="C89" s="128" t="s">
        <v>426</v>
      </c>
      <c r="D89" s="129" t="s">
        <v>375</v>
      </c>
      <c r="E89" s="36" t="s">
        <v>376</v>
      </c>
      <c r="F89" s="123"/>
      <c r="G89" s="123"/>
      <c r="H89" s="123"/>
      <c r="I89" s="123"/>
      <c r="J89" s="123"/>
      <c r="K89" s="123"/>
      <c r="L89" s="123"/>
      <c r="M89" s="123"/>
      <c r="N89" s="123"/>
      <c r="O89" s="123"/>
    </row>
    <row r="90" spans="1:15" ht="12.75" customHeight="1">
      <c r="A90" s="37" t="s">
        <v>233</v>
      </c>
      <c r="B90" s="46">
        <v>1963</v>
      </c>
      <c r="C90" s="130" t="s">
        <v>440</v>
      </c>
      <c r="D90" s="131" t="s">
        <v>368</v>
      </c>
      <c r="E90" s="132" t="s">
        <v>369</v>
      </c>
      <c r="F90" s="133"/>
      <c r="G90" s="133"/>
      <c r="H90" s="133"/>
      <c r="I90" s="133"/>
      <c r="J90" s="133"/>
      <c r="K90" s="133"/>
      <c r="L90" s="133"/>
      <c r="M90" s="133"/>
      <c r="N90" s="133"/>
      <c r="O90" s="133"/>
    </row>
    <row r="91" spans="1:15" ht="12.75" customHeight="1">
      <c r="A91" s="37" t="s">
        <v>233</v>
      </c>
      <c r="B91" s="46">
        <v>1963</v>
      </c>
      <c r="C91" s="130" t="s">
        <v>414</v>
      </c>
      <c r="D91" s="131" t="s">
        <v>450</v>
      </c>
      <c r="E91" s="132" t="s">
        <v>451</v>
      </c>
      <c r="F91" s="133"/>
      <c r="G91" s="133"/>
      <c r="H91" s="133"/>
      <c r="I91" s="133"/>
      <c r="J91" s="133"/>
      <c r="K91" s="133"/>
      <c r="L91" s="133"/>
      <c r="M91" s="133"/>
      <c r="N91" s="133"/>
      <c r="O91" s="133"/>
    </row>
    <row r="92" spans="1:15" ht="12.75" customHeight="1">
      <c r="A92" s="37" t="s">
        <v>233</v>
      </c>
      <c r="B92" s="46">
        <v>1990</v>
      </c>
      <c r="C92" s="130" t="s">
        <v>374</v>
      </c>
      <c r="D92" s="131" t="s">
        <v>408</v>
      </c>
      <c r="E92" s="132" t="s">
        <v>409</v>
      </c>
      <c r="F92" s="133"/>
      <c r="G92" s="133"/>
      <c r="H92" s="133"/>
      <c r="I92" s="133"/>
      <c r="J92" s="133"/>
      <c r="K92" s="133"/>
      <c r="L92" s="133"/>
      <c r="M92" s="133"/>
      <c r="N92" s="133"/>
      <c r="O92" s="133"/>
    </row>
    <row r="93" spans="1:15" ht="12.75" customHeight="1">
      <c r="A93" s="4" t="s">
        <v>63</v>
      </c>
      <c r="B93" s="43">
        <v>1974</v>
      </c>
      <c r="C93" s="128" t="s">
        <v>390</v>
      </c>
      <c r="D93" s="129" t="s">
        <v>368</v>
      </c>
      <c r="E93" s="36" t="s">
        <v>369</v>
      </c>
      <c r="F93" s="123"/>
      <c r="G93" s="123"/>
      <c r="H93" s="123"/>
      <c r="I93" s="123"/>
      <c r="J93" s="123"/>
      <c r="K93" s="123"/>
      <c r="L93" s="123"/>
      <c r="M93" s="123"/>
      <c r="N93" s="123"/>
      <c r="O93" s="123"/>
    </row>
    <row r="94" spans="1:15" ht="12.75" customHeight="1">
      <c r="A94" s="37" t="s">
        <v>452</v>
      </c>
      <c r="B94" s="46">
        <v>2003</v>
      </c>
      <c r="C94" s="130" t="s">
        <v>374</v>
      </c>
      <c r="D94" s="131" t="s">
        <v>365</v>
      </c>
      <c r="E94" s="132" t="s">
        <v>366</v>
      </c>
      <c r="F94" s="133"/>
      <c r="G94" s="133"/>
      <c r="H94" s="133"/>
      <c r="I94" s="133"/>
      <c r="J94" s="133"/>
      <c r="K94" s="133"/>
      <c r="L94" s="133"/>
      <c r="M94" s="133"/>
      <c r="N94" s="133"/>
      <c r="O94" s="133"/>
    </row>
    <row r="95" spans="1:15" ht="12.75" customHeight="1">
      <c r="A95" s="4" t="s">
        <v>303</v>
      </c>
      <c r="B95" s="43">
        <v>1985</v>
      </c>
      <c r="C95" s="128" t="s">
        <v>367</v>
      </c>
      <c r="D95" s="129" t="s">
        <v>368</v>
      </c>
      <c r="E95" s="36" t="s">
        <v>369</v>
      </c>
      <c r="F95" s="123"/>
      <c r="G95" s="123"/>
      <c r="H95" s="123"/>
      <c r="I95" s="123"/>
      <c r="J95" s="123"/>
      <c r="K95" s="123"/>
      <c r="L95" s="123"/>
      <c r="M95" s="123"/>
      <c r="N95" s="123"/>
      <c r="O95" s="123"/>
    </row>
    <row r="96" spans="1:15" ht="12.75" customHeight="1">
      <c r="A96" s="4" t="s">
        <v>303</v>
      </c>
      <c r="B96" s="43">
        <v>1994</v>
      </c>
      <c r="C96" s="128" t="s">
        <v>453</v>
      </c>
      <c r="D96" s="129" t="s">
        <v>375</v>
      </c>
      <c r="E96" s="36" t="s">
        <v>376</v>
      </c>
      <c r="F96" s="123"/>
      <c r="G96" s="123"/>
      <c r="H96" s="123"/>
      <c r="I96" s="123"/>
      <c r="J96" s="123"/>
      <c r="K96" s="123"/>
      <c r="L96" s="123"/>
      <c r="M96" s="123"/>
      <c r="N96" s="123"/>
      <c r="O96" s="123"/>
    </row>
    <row r="97" spans="1:15" ht="12.75" customHeight="1">
      <c r="A97" s="37" t="s">
        <v>454</v>
      </c>
      <c r="B97" s="46">
        <v>2000</v>
      </c>
      <c r="C97" s="130" t="s">
        <v>435</v>
      </c>
      <c r="D97" s="131" t="s">
        <v>365</v>
      </c>
      <c r="E97" s="132" t="s">
        <v>366</v>
      </c>
      <c r="F97" s="133"/>
      <c r="G97" s="133"/>
      <c r="H97" s="133"/>
      <c r="I97" s="133"/>
      <c r="J97" s="133"/>
      <c r="K97" s="133"/>
      <c r="L97" s="133"/>
      <c r="M97" s="133"/>
      <c r="N97" s="133"/>
      <c r="O97" s="133"/>
    </row>
    <row r="98" spans="1:15" ht="12.75" customHeight="1">
      <c r="A98" s="4" t="s">
        <v>306</v>
      </c>
      <c r="B98" s="43">
        <v>1933</v>
      </c>
      <c r="C98" s="128" t="s">
        <v>394</v>
      </c>
      <c r="D98" s="129" t="s">
        <v>368</v>
      </c>
      <c r="E98" s="36" t="s">
        <v>369</v>
      </c>
      <c r="F98" s="123"/>
      <c r="G98" s="123"/>
      <c r="H98" s="123"/>
      <c r="I98" s="123"/>
      <c r="J98" s="123"/>
      <c r="K98" s="123"/>
      <c r="L98" s="123"/>
      <c r="M98" s="123"/>
      <c r="N98" s="123"/>
      <c r="O98" s="123"/>
    </row>
    <row r="99" spans="1:15" ht="12.75" customHeight="1">
      <c r="A99" s="4" t="s">
        <v>306</v>
      </c>
      <c r="B99" s="43">
        <v>1959</v>
      </c>
      <c r="C99" s="128" t="s">
        <v>412</v>
      </c>
      <c r="D99" s="129" t="s">
        <v>368</v>
      </c>
      <c r="E99" s="36" t="s">
        <v>369</v>
      </c>
      <c r="F99" s="123"/>
      <c r="G99" s="123"/>
      <c r="H99" s="123"/>
      <c r="I99" s="123"/>
      <c r="J99" s="123"/>
      <c r="K99" s="123"/>
      <c r="L99" s="123"/>
      <c r="M99" s="123"/>
      <c r="N99" s="123"/>
      <c r="O99" s="123"/>
    </row>
    <row r="100" spans="1:15" ht="12.75" customHeight="1">
      <c r="A100" s="4" t="s">
        <v>306</v>
      </c>
      <c r="B100" s="43">
        <v>1989</v>
      </c>
      <c r="C100" s="128" t="s">
        <v>391</v>
      </c>
      <c r="D100" s="129" t="s">
        <v>368</v>
      </c>
      <c r="E100" s="36" t="s">
        <v>369</v>
      </c>
      <c r="F100" s="123"/>
      <c r="G100" s="123"/>
      <c r="H100" s="123"/>
      <c r="I100" s="123"/>
      <c r="J100" s="123"/>
      <c r="K100" s="123"/>
      <c r="L100" s="123"/>
      <c r="M100" s="123"/>
      <c r="N100" s="123"/>
      <c r="O100" s="123"/>
    </row>
    <row r="101" spans="1:15" ht="12.75" customHeight="1">
      <c r="A101" s="4" t="s">
        <v>306</v>
      </c>
      <c r="B101" s="43">
        <v>1989</v>
      </c>
      <c r="C101" s="128" t="s">
        <v>412</v>
      </c>
      <c r="D101" s="129" t="s">
        <v>375</v>
      </c>
      <c r="E101" s="36" t="s">
        <v>376</v>
      </c>
      <c r="F101" s="123"/>
      <c r="G101" s="123"/>
      <c r="H101" s="123"/>
      <c r="I101" s="123"/>
      <c r="J101" s="123"/>
      <c r="K101" s="123"/>
      <c r="L101" s="123"/>
      <c r="M101" s="123"/>
      <c r="N101" s="123"/>
      <c r="O101" s="123"/>
    </row>
    <row r="102" spans="1:15" ht="12.75" customHeight="1">
      <c r="A102" s="4" t="s">
        <v>306</v>
      </c>
      <c r="B102" s="43">
        <v>1999</v>
      </c>
      <c r="C102" s="128" t="s">
        <v>455</v>
      </c>
      <c r="D102" s="129" t="s">
        <v>365</v>
      </c>
      <c r="E102" s="36" t="s">
        <v>366</v>
      </c>
      <c r="F102" s="123"/>
      <c r="G102" s="123"/>
      <c r="H102" s="123"/>
      <c r="I102" s="123"/>
      <c r="J102" s="123"/>
      <c r="K102" s="123"/>
      <c r="L102" s="123"/>
      <c r="M102" s="123"/>
      <c r="N102" s="123"/>
      <c r="O102" s="123"/>
    </row>
    <row r="103" spans="1:15" ht="12.75" customHeight="1">
      <c r="A103" s="37" t="s">
        <v>456</v>
      </c>
      <c r="B103" s="46">
        <v>1995</v>
      </c>
      <c r="C103" s="130" t="s">
        <v>374</v>
      </c>
      <c r="D103" s="131" t="s">
        <v>375</v>
      </c>
      <c r="E103" s="132" t="s">
        <v>376</v>
      </c>
      <c r="F103" s="133"/>
      <c r="G103" s="133"/>
      <c r="H103" s="133"/>
      <c r="I103" s="133"/>
      <c r="J103" s="133"/>
      <c r="K103" s="133"/>
      <c r="L103" s="133"/>
      <c r="M103" s="133"/>
      <c r="N103" s="133"/>
      <c r="O103" s="133"/>
    </row>
    <row r="104" spans="1:15" ht="12.75" customHeight="1">
      <c r="A104" s="4" t="s">
        <v>457</v>
      </c>
      <c r="B104" s="43">
        <v>1960</v>
      </c>
      <c r="C104" s="128" t="s">
        <v>432</v>
      </c>
      <c r="D104" s="129" t="s">
        <v>368</v>
      </c>
      <c r="E104" s="36" t="s">
        <v>369</v>
      </c>
      <c r="F104" s="123"/>
      <c r="G104" s="123"/>
      <c r="H104" s="123"/>
      <c r="I104" s="123"/>
      <c r="J104" s="123"/>
      <c r="K104" s="123"/>
      <c r="L104" s="123"/>
      <c r="M104" s="123"/>
      <c r="N104" s="123"/>
      <c r="O104" s="123"/>
    </row>
    <row r="105" spans="1:15" ht="12.75" customHeight="1">
      <c r="A105" s="37" t="s">
        <v>458</v>
      </c>
      <c r="B105" s="46" t="s">
        <v>431</v>
      </c>
      <c r="C105" s="130" t="s">
        <v>437</v>
      </c>
      <c r="D105" s="131" t="s">
        <v>433</v>
      </c>
      <c r="E105" s="132" t="s">
        <v>434</v>
      </c>
      <c r="F105" s="133"/>
      <c r="G105" s="133"/>
      <c r="H105" s="133"/>
      <c r="I105" s="133"/>
      <c r="J105" s="133"/>
      <c r="K105" s="133"/>
      <c r="L105" s="133"/>
      <c r="M105" s="133"/>
      <c r="N105" s="133"/>
      <c r="O105" s="133"/>
    </row>
    <row r="106" spans="1:15" ht="12.75" customHeight="1">
      <c r="A106" s="4" t="s">
        <v>237</v>
      </c>
      <c r="B106" s="43">
        <v>1954</v>
      </c>
      <c r="C106" s="128" t="s">
        <v>377</v>
      </c>
      <c r="D106" s="129" t="s">
        <v>368</v>
      </c>
      <c r="E106" s="36" t="s">
        <v>369</v>
      </c>
      <c r="F106" s="123"/>
      <c r="G106" s="123"/>
      <c r="H106" s="123"/>
      <c r="I106" s="123"/>
      <c r="J106" s="123"/>
      <c r="K106" s="123"/>
      <c r="L106" s="123"/>
      <c r="M106" s="123"/>
      <c r="N106" s="123"/>
      <c r="O106" s="123"/>
    </row>
    <row r="107" spans="1:15" ht="12.75" customHeight="1">
      <c r="A107" s="4" t="s">
        <v>237</v>
      </c>
      <c r="B107" s="43">
        <v>1956</v>
      </c>
      <c r="C107" s="128" t="s">
        <v>420</v>
      </c>
      <c r="D107" s="129" t="s">
        <v>459</v>
      </c>
      <c r="E107" s="36" t="s">
        <v>460</v>
      </c>
      <c r="F107" s="123"/>
      <c r="G107" s="123"/>
      <c r="H107" s="123"/>
      <c r="I107" s="123"/>
      <c r="J107" s="123"/>
      <c r="K107" s="123"/>
      <c r="L107" s="123"/>
      <c r="M107" s="123"/>
      <c r="N107" s="123"/>
      <c r="O107" s="123"/>
    </row>
    <row r="108" spans="1:15" ht="12.75" customHeight="1">
      <c r="A108" s="4" t="s">
        <v>237</v>
      </c>
      <c r="B108" s="43">
        <v>1974</v>
      </c>
      <c r="C108" s="128" t="s">
        <v>461</v>
      </c>
      <c r="D108" s="129" t="s">
        <v>392</v>
      </c>
      <c r="E108" s="36" t="s">
        <v>393</v>
      </c>
      <c r="F108" s="123"/>
      <c r="G108" s="123"/>
      <c r="H108" s="123"/>
      <c r="I108" s="123"/>
      <c r="J108" s="123"/>
      <c r="K108" s="123"/>
      <c r="L108" s="123"/>
      <c r="M108" s="123"/>
      <c r="N108" s="123"/>
      <c r="O108" s="123"/>
    </row>
    <row r="109" spans="1:15" ht="12.75" customHeight="1">
      <c r="A109" s="4" t="s">
        <v>237</v>
      </c>
      <c r="B109" s="43">
        <v>1974</v>
      </c>
      <c r="C109" s="128" t="s">
        <v>416</v>
      </c>
      <c r="D109" s="129" t="s">
        <v>368</v>
      </c>
      <c r="E109" s="36" t="s">
        <v>369</v>
      </c>
      <c r="F109" s="123"/>
      <c r="G109" s="123"/>
      <c r="H109" s="123"/>
      <c r="I109" s="123"/>
      <c r="J109" s="123"/>
      <c r="K109" s="123"/>
      <c r="L109" s="123"/>
      <c r="M109" s="123"/>
      <c r="N109" s="123"/>
      <c r="O109" s="123"/>
    </row>
    <row r="110" spans="1:15" ht="12.75" customHeight="1">
      <c r="A110" s="4" t="s">
        <v>237</v>
      </c>
      <c r="B110" s="43">
        <v>1974</v>
      </c>
      <c r="C110" s="128" t="s">
        <v>402</v>
      </c>
      <c r="D110" s="129" t="s">
        <v>459</v>
      </c>
      <c r="E110" s="36" t="s">
        <v>460</v>
      </c>
      <c r="F110" s="123"/>
      <c r="G110" s="123"/>
      <c r="H110" s="123"/>
      <c r="I110" s="123"/>
      <c r="J110" s="123"/>
      <c r="K110" s="123"/>
      <c r="L110" s="123"/>
      <c r="M110" s="123"/>
      <c r="N110" s="123"/>
      <c r="O110" s="123"/>
    </row>
    <row r="111" spans="1:15" ht="12.75" customHeight="1">
      <c r="A111" s="4" t="s">
        <v>237</v>
      </c>
      <c r="B111" s="43">
        <v>1994</v>
      </c>
      <c r="C111" s="128" t="s">
        <v>377</v>
      </c>
      <c r="D111" s="129" t="s">
        <v>462</v>
      </c>
      <c r="E111" s="36" t="s">
        <v>463</v>
      </c>
      <c r="F111" s="123"/>
      <c r="G111" s="123"/>
      <c r="H111" s="123"/>
      <c r="I111" s="123"/>
      <c r="J111" s="123"/>
      <c r="K111" s="123"/>
      <c r="L111" s="123"/>
      <c r="M111" s="123"/>
      <c r="N111" s="123"/>
      <c r="O111" s="123"/>
    </row>
    <row r="112" spans="1:15" ht="12.75" customHeight="1">
      <c r="A112" s="4" t="s">
        <v>237</v>
      </c>
      <c r="B112" s="43">
        <v>1999</v>
      </c>
      <c r="C112" s="128" t="s">
        <v>377</v>
      </c>
      <c r="D112" s="129" t="s">
        <v>365</v>
      </c>
      <c r="E112" s="36" t="s">
        <v>366</v>
      </c>
      <c r="F112" s="123"/>
      <c r="G112" s="123"/>
      <c r="H112" s="123"/>
      <c r="I112" s="123"/>
      <c r="J112" s="123"/>
      <c r="K112" s="123"/>
      <c r="L112" s="123"/>
      <c r="M112" s="123"/>
      <c r="N112" s="123"/>
      <c r="O112" s="123"/>
    </row>
    <row r="113" spans="1:15" ht="12.75" customHeight="1">
      <c r="A113" s="4" t="s">
        <v>237</v>
      </c>
      <c r="B113" s="43">
        <v>2000</v>
      </c>
      <c r="C113" s="128" t="s">
        <v>461</v>
      </c>
      <c r="D113" s="129" t="s">
        <v>392</v>
      </c>
      <c r="E113" s="36" t="s">
        <v>393</v>
      </c>
      <c r="F113" s="123"/>
      <c r="G113" s="123"/>
      <c r="H113" s="123"/>
      <c r="I113" s="123"/>
      <c r="J113" s="123"/>
      <c r="K113" s="123"/>
      <c r="L113" s="123"/>
      <c r="M113" s="123"/>
      <c r="N113" s="123"/>
      <c r="O113" s="123"/>
    </row>
    <row r="114" spans="1:15" ht="12.75" customHeight="1">
      <c r="A114" s="4" t="s">
        <v>237</v>
      </c>
      <c r="B114" s="43">
        <v>2000</v>
      </c>
      <c r="C114" s="128" t="s">
        <v>377</v>
      </c>
      <c r="D114" s="129" t="s">
        <v>459</v>
      </c>
      <c r="E114" s="36" t="s">
        <v>460</v>
      </c>
      <c r="F114" s="123"/>
      <c r="G114" s="123"/>
      <c r="H114" s="123"/>
      <c r="I114" s="123"/>
      <c r="J114" s="123"/>
      <c r="K114" s="123"/>
      <c r="L114" s="123"/>
      <c r="M114" s="123"/>
      <c r="N114" s="123"/>
      <c r="O114" s="123"/>
    </row>
    <row r="115" spans="1:15" ht="12.75" customHeight="1">
      <c r="A115" s="37" t="s">
        <v>47</v>
      </c>
      <c r="B115" s="46">
        <v>1915</v>
      </c>
      <c r="C115" s="130" t="s">
        <v>380</v>
      </c>
      <c r="D115" s="131" t="s">
        <v>368</v>
      </c>
      <c r="E115" s="132" t="s">
        <v>369</v>
      </c>
      <c r="F115" s="133"/>
      <c r="G115" s="133"/>
      <c r="H115" s="133"/>
      <c r="I115" s="133"/>
      <c r="J115" s="133"/>
      <c r="K115" s="133"/>
      <c r="L115" s="133"/>
      <c r="M115" s="133"/>
      <c r="N115" s="133"/>
      <c r="O115" s="133"/>
    </row>
    <row r="116" spans="1:15" ht="12.75" customHeight="1">
      <c r="A116" s="37" t="s">
        <v>47</v>
      </c>
      <c r="B116" s="46">
        <v>1930</v>
      </c>
      <c r="C116" s="130" t="s">
        <v>397</v>
      </c>
      <c r="D116" s="131" t="s">
        <v>368</v>
      </c>
      <c r="E116" s="132" t="s">
        <v>369</v>
      </c>
      <c r="F116" s="133"/>
      <c r="G116" s="133"/>
      <c r="H116" s="133"/>
      <c r="I116" s="133"/>
      <c r="J116" s="133"/>
      <c r="K116" s="133"/>
      <c r="L116" s="133"/>
      <c r="M116" s="133"/>
      <c r="N116" s="133"/>
      <c r="O116" s="133"/>
    </row>
    <row r="117" spans="1:15" ht="12.75" customHeight="1">
      <c r="A117" s="37" t="s">
        <v>47</v>
      </c>
      <c r="B117" s="46">
        <v>1961</v>
      </c>
      <c r="C117" s="130" t="s">
        <v>453</v>
      </c>
      <c r="D117" s="131" t="s">
        <v>368</v>
      </c>
      <c r="E117" s="132" t="s">
        <v>369</v>
      </c>
      <c r="F117" s="133"/>
      <c r="G117" s="133"/>
      <c r="H117" s="133"/>
      <c r="I117" s="133"/>
      <c r="J117" s="133"/>
      <c r="K117" s="133"/>
      <c r="L117" s="133"/>
      <c r="M117" s="133"/>
      <c r="N117" s="133"/>
      <c r="O117" s="133"/>
    </row>
    <row r="118" spans="1:15" ht="12.75" customHeight="1">
      <c r="A118" s="37" t="s">
        <v>47</v>
      </c>
      <c r="B118" s="46">
        <v>1990</v>
      </c>
      <c r="C118" s="130" t="s">
        <v>464</v>
      </c>
      <c r="D118" s="131" t="s">
        <v>372</v>
      </c>
      <c r="E118" s="132" t="s">
        <v>373</v>
      </c>
      <c r="F118" s="133"/>
      <c r="G118" s="133"/>
      <c r="H118" s="133"/>
      <c r="I118" s="133"/>
      <c r="J118" s="133"/>
      <c r="K118" s="133"/>
      <c r="L118" s="133"/>
      <c r="M118" s="133"/>
      <c r="N118" s="133"/>
      <c r="O118" s="133"/>
    </row>
    <row r="119" spans="1:15" ht="12.75" customHeight="1">
      <c r="A119" s="37" t="s">
        <v>47</v>
      </c>
      <c r="B119" s="46">
        <v>1990</v>
      </c>
      <c r="C119" s="130" t="s">
        <v>371</v>
      </c>
      <c r="D119" s="131" t="s">
        <v>375</v>
      </c>
      <c r="E119" s="132" t="s">
        <v>376</v>
      </c>
      <c r="F119" s="133"/>
      <c r="G119" s="133"/>
      <c r="H119" s="133"/>
      <c r="I119" s="133"/>
      <c r="J119" s="133"/>
      <c r="K119" s="133"/>
      <c r="L119" s="133"/>
      <c r="M119" s="133"/>
      <c r="N119" s="133"/>
      <c r="O119" s="133"/>
    </row>
    <row r="120" spans="1:15" ht="12.75" customHeight="1">
      <c r="A120" s="37" t="s">
        <v>47</v>
      </c>
      <c r="B120" s="46">
        <v>1999</v>
      </c>
      <c r="C120" s="130" t="s">
        <v>465</v>
      </c>
      <c r="D120" s="131" t="s">
        <v>365</v>
      </c>
      <c r="E120" s="132" t="s">
        <v>366</v>
      </c>
      <c r="F120" s="133"/>
      <c r="G120" s="133"/>
      <c r="H120" s="133"/>
      <c r="I120" s="133"/>
      <c r="J120" s="133"/>
      <c r="K120" s="133"/>
      <c r="L120" s="133"/>
      <c r="M120" s="133"/>
      <c r="N120" s="133"/>
      <c r="O120" s="133"/>
    </row>
    <row r="121" spans="1:15" ht="12.75" customHeight="1">
      <c r="A121" s="37" t="s">
        <v>47</v>
      </c>
      <c r="B121" s="46">
        <v>2000</v>
      </c>
      <c r="C121" s="130" t="s">
        <v>466</v>
      </c>
      <c r="D121" s="131" t="s">
        <v>372</v>
      </c>
      <c r="E121" s="132" t="s">
        <v>373</v>
      </c>
      <c r="F121" s="133"/>
      <c r="G121" s="133"/>
      <c r="H121" s="133"/>
      <c r="I121" s="133"/>
      <c r="J121" s="133"/>
      <c r="K121" s="133"/>
      <c r="L121" s="133"/>
      <c r="M121" s="133"/>
      <c r="N121" s="133"/>
      <c r="O121" s="133"/>
    </row>
    <row r="122" spans="1:15" ht="12.75" customHeight="1">
      <c r="A122" s="4" t="s">
        <v>240</v>
      </c>
      <c r="B122" s="43">
        <v>1961</v>
      </c>
      <c r="C122" s="128" t="s">
        <v>414</v>
      </c>
      <c r="D122" s="129"/>
      <c r="E122" s="48"/>
      <c r="F122" s="123"/>
      <c r="G122" s="123"/>
      <c r="H122" s="123"/>
      <c r="I122" s="123"/>
      <c r="J122" s="123"/>
      <c r="K122" s="123"/>
      <c r="L122" s="123"/>
      <c r="M122" s="123"/>
      <c r="N122" s="123"/>
      <c r="O122" s="123"/>
    </row>
    <row r="123" spans="1:15" ht="12.75" customHeight="1">
      <c r="A123" s="4" t="s">
        <v>240</v>
      </c>
      <c r="B123" s="43">
        <v>1961</v>
      </c>
      <c r="C123" s="128" t="s">
        <v>379</v>
      </c>
      <c r="D123" s="129" t="s">
        <v>450</v>
      </c>
      <c r="E123" s="36" t="s">
        <v>451</v>
      </c>
      <c r="F123" s="123"/>
      <c r="G123" s="123"/>
      <c r="H123" s="123"/>
      <c r="I123" s="123"/>
      <c r="J123" s="123"/>
      <c r="K123" s="123"/>
      <c r="L123" s="123"/>
      <c r="M123" s="123"/>
      <c r="N123" s="123"/>
      <c r="O123" s="123"/>
    </row>
    <row r="124" spans="1:15" ht="12.75" customHeight="1">
      <c r="A124" s="4" t="s">
        <v>240</v>
      </c>
      <c r="B124" s="43">
        <v>1990</v>
      </c>
      <c r="C124" s="128" t="s">
        <v>405</v>
      </c>
      <c r="D124" s="129" t="s">
        <v>408</v>
      </c>
      <c r="E124" s="36" t="s">
        <v>409</v>
      </c>
      <c r="F124" s="123"/>
      <c r="G124" s="123"/>
      <c r="H124" s="123"/>
      <c r="I124" s="123"/>
      <c r="J124" s="123"/>
      <c r="K124" s="123"/>
      <c r="L124" s="123"/>
      <c r="M124" s="123"/>
      <c r="N124" s="123"/>
      <c r="O124" s="123"/>
    </row>
    <row r="125" spans="1:15" ht="12.75" customHeight="1">
      <c r="A125" s="37" t="s">
        <v>308</v>
      </c>
      <c r="B125" s="46">
        <v>2001</v>
      </c>
      <c r="C125" s="130" t="s">
        <v>415</v>
      </c>
      <c r="D125" s="131" t="s">
        <v>365</v>
      </c>
      <c r="E125" s="132" t="s">
        <v>366</v>
      </c>
      <c r="F125" s="133"/>
      <c r="G125" s="133"/>
      <c r="H125" s="133"/>
      <c r="I125" s="133"/>
      <c r="J125" s="133"/>
      <c r="K125" s="133"/>
      <c r="L125" s="133"/>
      <c r="M125" s="133"/>
      <c r="N125" s="133"/>
      <c r="O125" s="133"/>
    </row>
    <row r="126" spans="1:15" ht="12.75" customHeight="1">
      <c r="A126" s="4" t="s">
        <v>51</v>
      </c>
      <c r="B126" s="43">
        <v>2001</v>
      </c>
      <c r="C126" s="128" t="s">
        <v>464</v>
      </c>
      <c r="D126" s="129" t="s">
        <v>365</v>
      </c>
      <c r="E126" s="36" t="s">
        <v>366</v>
      </c>
      <c r="F126" s="123"/>
      <c r="G126" s="123"/>
      <c r="H126" s="123"/>
      <c r="I126" s="123"/>
      <c r="J126" s="123"/>
      <c r="K126" s="123"/>
      <c r="L126" s="123"/>
      <c r="M126" s="123"/>
      <c r="N126" s="123"/>
      <c r="O126" s="123"/>
    </row>
    <row r="127" spans="1:15" ht="12.75" customHeight="1">
      <c r="A127" s="4" t="s">
        <v>51</v>
      </c>
      <c r="B127" s="43" t="s">
        <v>467</v>
      </c>
      <c r="C127" s="128" t="s">
        <v>427</v>
      </c>
      <c r="D127" s="129" t="s">
        <v>392</v>
      </c>
      <c r="E127" s="36" t="s">
        <v>393</v>
      </c>
      <c r="F127" s="123"/>
      <c r="G127" s="123"/>
      <c r="H127" s="123"/>
      <c r="I127" s="123"/>
      <c r="J127" s="123"/>
      <c r="K127" s="123"/>
      <c r="L127" s="123"/>
      <c r="M127" s="123"/>
      <c r="N127" s="123"/>
      <c r="O127" s="123"/>
    </row>
    <row r="128" spans="1:15" ht="12.75" customHeight="1">
      <c r="A128" s="4" t="s">
        <v>51</v>
      </c>
      <c r="B128" s="43">
        <v>1977</v>
      </c>
      <c r="C128" s="128" t="s">
        <v>395</v>
      </c>
      <c r="D128" s="129" t="s">
        <v>372</v>
      </c>
      <c r="E128" s="36" t="s">
        <v>373</v>
      </c>
      <c r="F128" s="123"/>
      <c r="G128" s="123"/>
      <c r="H128" s="123"/>
      <c r="I128" s="123"/>
      <c r="J128" s="123"/>
      <c r="K128" s="123"/>
      <c r="L128" s="123"/>
      <c r="M128" s="123"/>
      <c r="N128" s="123"/>
      <c r="O128" s="123"/>
    </row>
    <row r="129" spans="1:15" ht="12.75" customHeight="1">
      <c r="A129" s="4" t="s">
        <v>51</v>
      </c>
      <c r="B129" s="43">
        <v>1990</v>
      </c>
      <c r="C129" s="128" t="s">
        <v>390</v>
      </c>
      <c r="D129" s="129" t="s">
        <v>372</v>
      </c>
      <c r="E129" s="36" t="s">
        <v>373</v>
      </c>
      <c r="F129" s="123"/>
      <c r="G129" s="123"/>
      <c r="H129" s="123"/>
      <c r="I129" s="123"/>
      <c r="J129" s="123"/>
      <c r="K129" s="123"/>
      <c r="L129" s="123"/>
      <c r="M129" s="123"/>
      <c r="N129" s="123"/>
      <c r="O129" s="123"/>
    </row>
    <row r="130" spans="1:15" ht="12.75" customHeight="1">
      <c r="A130" s="37" t="s">
        <v>14</v>
      </c>
      <c r="B130" s="46" t="s">
        <v>431</v>
      </c>
      <c r="C130" s="130" t="s">
        <v>367</v>
      </c>
      <c r="D130" s="131" t="s">
        <v>433</v>
      </c>
      <c r="E130" s="132" t="s">
        <v>434</v>
      </c>
      <c r="F130" s="133"/>
      <c r="G130" s="133"/>
      <c r="H130" s="133"/>
      <c r="I130" s="133"/>
      <c r="J130" s="133"/>
      <c r="K130" s="133"/>
      <c r="L130" s="133"/>
      <c r="M130" s="133"/>
      <c r="N130" s="133"/>
      <c r="O130" s="133"/>
    </row>
    <row r="131" spans="1:15" ht="12.75" customHeight="1">
      <c r="A131" s="4" t="s">
        <v>468</v>
      </c>
      <c r="B131" s="43">
        <v>1991</v>
      </c>
      <c r="C131" s="128" t="s">
        <v>416</v>
      </c>
      <c r="D131" s="129" t="s">
        <v>375</v>
      </c>
      <c r="E131" s="36" t="s">
        <v>376</v>
      </c>
      <c r="F131" s="123"/>
      <c r="G131" s="123"/>
      <c r="H131" s="123"/>
      <c r="I131" s="123"/>
      <c r="J131" s="123"/>
      <c r="K131" s="123"/>
      <c r="L131" s="123"/>
      <c r="M131" s="123"/>
      <c r="N131" s="123"/>
      <c r="O131" s="123"/>
    </row>
    <row r="132" spans="1:15" ht="12.75" customHeight="1">
      <c r="A132" s="4" t="s">
        <v>468</v>
      </c>
      <c r="B132" s="43" t="s">
        <v>387</v>
      </c>
      <c r="C132" s="128" t="s">
        <v>380</v>
      </c>
      <c r="D132" s="129" t="s">
        <v>388</v>
      </c>
      <c r="E132" s="36" t="s">
        <v>389</v>
      </c>
      <c r="F132" s="123"/>
      <c r="G132" s="123"/>
      <c r="H132" s="123"/>
      <c r="I132" s="123"/>
      <c r="J132" s="123"/>
      <c r="K132" s="123"/>
      <c r="L132" s="123"/>
      <c r="M132" s="123"/>
      <c r="N132" s="123"/>
      <c r="O132" s="123"/>
    </row>
    <row r="133" spans="1:15" ht="12.75" customHeight="1">
      <c r="A133" s="37" t="s">
        <v>309</v>
      </c>
      <c r="B133" s="46">
        <v>1990</v>
      </c>
      <c r="C133" s="130" t="s">
        <v>469</v>
      </c>
      <c r="D133" s="131" t="s">
        <v>375</v>
      </c>
      <c r="E133" s="132" t="s">
        <v>376</v>
      </c>
      <c r="F133" s="133"/>
      <c r="G133" s="133"/>
      <c r="H133" s="133"/>
      <c r="I133" s="133"/>
      <c r="J133" s="133"/>
      <c r="K133" s="133"/>
      <c r="L133" s="133"/>
      <c r="M133" s="133"/>
      <c r="N133" s="133"/>
      <c r="O133" s="133"/>
    </row>
    <row r="134" spans="1:15" ht="12.75" customHeight="1">
      <c r="A134" s="37" t="s">
        <v>309</v>
      </c>
      <c r="B134" s="46">
        <v>1999</v>
      </c>
      <c r="C134" s="130" t="s">
        <v>470</v>
      </c>
      <c r="D134" s="131" t="s">
        <v>365</v>
      </c>
      <c r="E134" s="132" t="s">
        <v>366</v>
      </c>
      <c r="F134" s="133"/>
      <c r="G134" s="133"/>
      <c r="H134" s="133"/>
      <c r="I134" s="133"/>
      <c r="J134" s="133"/>
      <c r="K134" s="133"/>
      <c r="L134" s="133"/>
      <c r="M134" s="133"/>
      <c r="N134" s="133"/>
      <c r="O134" s="133"/>
    </row>
    <row r="135" spans="1:15" ht="12.75" customHeight="1">
      <c r="A135" s="4" t="s">
        <v>311</v>
      </c>
      <c r="B135" s="43">
        <v>1988</v>
      </c>
      <c r="C135" s="128" t="s">
        <v>426</v>
      </c>
      <c r="D135" s="129" t="s">
        <v>375</v>
      </c>
      <c r="E135" s="36" t="s">
        <v>376</v>
      </c>
      <c r="F135" s="123"/>
      <c r="G135" s="123"/>
      <c r="H135" s="123"/>
      <c r="I135" s="123"/>
      <c r="J135" s="123"/>
      <c r="K135" s="123"/>
      <c r="L135" s="123"/>
      <c r="M135" s="123"/>
      <c r="N135" s="123"/>
      <c r="O135" s="123"/>
    </row>
    <row r="136" spans="1:15" ht="12.75" customHeight="1">
      <c r="A136" s="4" t="s">
        <v>311</v>
      </c>
      <c r="B136" s="43">
        <v>1999</v>
      </c>
      <c r="C136" s="128" t="s">
        <v>405</v>
      </c>
      <c r="D136" s="129" t="s">
        <v>365</v>
      </c>
      <c r="E136" s="36" t="s">
        <v>366</v>
      </c>
      <c r="F136" s="123"/>
      <c r="G136" s="123"/>
      <c r="H136" s="123"/>
      <c r="I136" s="123"/>
      <c r="J136" s="123"/>
      <c r="K136" s="123"/>
      <c r="L136" s="123"/>
      <c r="M136" s="123"/>
      <c r="N136" s="123"/>
      <c r="O136" s="123"/>
    </row>
    <row r="137" spans="1:15" ht="12.75" customHeight="1">
      <c r="A137" s="37" t="s">
        <v>471</v>
      </c>
      <c r="B137" s="46">
        <v>1989</v>
      </c>
      <c r="C137" s="130" t="s">
        <v>472</v>
      </c>
      <c r="D137" s="131" t="s">
        <v>375</v>
      </c>
      <c r="E137" s="132" t="s">
        <v>376</v>
      </c>
      <c r="F137" s="133"/>
      <c r="G137" s="133"/>
      <c r="H137" s="133"/>
      <c r="I137" s="133"/>
      <c r="J137" s="133"/>
      <c r="K137" s="133"/>
      <c r="L137" s="133"/>
      <c r="M137" s="133"/>
      <c r="N137" s="133"/>
      <c r="O137" s="133"/>
    </row>
    <row r="138" spans="1:15" ht="12.75" customHeight="1">
      <c r="A138" s="4" t="s">
        <v>473</v>
      </c>
      <c r="B138" s="43">
        <v>1995</v>
      </c>
      <c r="C138" s="128" t="s">
        <v>402</v>
      </c>
      <c r="D138" s="129" t="s">
        <v>365</v>
      </c>
      <c r="E138" s="36" t="s">
        <v>366</v>
      </c>
      <c r="F138" s="123"/>
      <c r="G138" s="123"/>
      <c r="H138" s="123"/>
      <c r="I138" s="123"/>
      <c r="J138" s="123"/>
      <c r="K138" s="123"/>
      <c r="L138" s="123"/>
      <c r="M138" s="123"/>
      <c r="N138" s="123"/>
      <c r="O138" s="123"/>
    </row>
    <row r="139" spans="1:15" ht="12.75" customHeight="1">
      <c r="A139" s="37" t="s">
        <v>315</v>
      </c>
      <c r="B139" s="46">
        <v>1995</v>
      </c>
      <c r="C139" s="130" t="s">
        <v>381</v>
      </c>
      <c r="D139" s="131" t="s">
        <v>375</v>
      </c>
      <c r="E139" s="132" t="s">
        <v>376</v>
      </c>
      <c r="F139" s="133"/>
      <c r="G139" s="133"/>
      <c r="H139" s="133"/>
      <c r="I139" s="133"/>
      <c r="J139" s="133"/>
      <c r="K139" s="133"/>
      <c r="L139" s="133"/>
      <c r="M139" s="133"/>
      <c r="N139" s="133"/>
      <c r="O139" s="133"/>
    </row>
    <row r="140" spans="1:15" ht="12.75" customHeight="1">
      <c r="A140" s="37" t="s">
        <v>315</v>
      </c>
      <c r="B140" s="46">
        <v>1999</v>
      </c>
      <c r="C140" s="130" t="s">
        <v>453</v>
      </c>
      <c r="D140" s="131" t="s">
        <v>365</v>
      </c>
      <c r="E140" s="132" t="s">
        <v>366</v>
      </c>
      <c r="F140" s="133"/>
      <c r="G140" s="133"/>
      <c r="H140" s="133"/>
      <c r="I140" s="133"/>
      <c r="J140" s="133"/>
      <c r="K140" s="133"/>
      <c r="L140" s="133"/>
      <c r="M140" s="133"/>
      <c r="N140" s="133"/>
      <c r="O140" s="133"/>
    </row>
    <row r="141" spans="1:15" ht="12.75" customHeight="1">
      <c r="A141" s="4" t="s">
        <v>318</v>
      </c>
      <c r="B141" s="43">
        <v>1995</v>
      </c>
      <c r="C141" s="128" t="s">
        <v>474</v>
      </c>
      <c r="D141" s="129" t="s">
        <v>375</v>
      </c>
      <c r="E141" s="36" t="s">
        <v>376</v>
      </c>
      <c r="F141" s="123"/>
      <c r="G141" s="123"/>
      <c r="H141" s="123"/>
      <c r="I141" s="123"/>
      <c r="J141" s="123"/>
      <c r="K141" s="123"/>
      <c r="L141" s="123"/>
      <c r="M141" s="123"/>
      <c r="N141" s="123"/>
      <c r="O141" s="123"/>
    </row>
    <row r="142" spans="1:15" ht="12.75" customHeight="1">
      <c r="A142" s="4" t="s">
        <v>318</v>
      </c>
      <c r="B142" s="43">
        <v>1999</v>
      </c>
      <c r="C142" s="128" t="s">
        <v>405</v>
      </c>
      <c r="D142" s="129" t="s">
        <v>365</v>
      </c>
      <c r="E142" s="36" t="s">
        <v>366</v>
      </c>
      <c r="F142" s="123"/>
      <c r="G142" s="123"/>
      <c r="H142" s="123"/>
      <c r="I142" s="123"/>
      <c r="J142" s="123"/>
      <c r="K142" s="123"/>
      <c r="L142" s="123"/>
      <c r="M142" s="123"/>
      <c r="N142" s="123"/>
      <c r="O142" s="123"/>
    </row>
    <row r="143" spans="1:15" ht="12.75" customHeight="1">
      <c r="A143" s="37" t="s">
        <v>475</v>
      </c>
      <c r="B143" s="46">
        <v>1995</v>
      </c>
      <c r="C143" s="130" t="s">
        <v>476</v>
      </c>
      <c r="D143" s="131" t="s">
        <v>375</v>
      </c>
      <c r="E143" s="132" t="s">
        <v>376</v>
      </c>
      <c r="F143" s="133"/>
      <c r="G143" s="133"/>
      <c r="H143" s="133"/>
      <c r="I143" s="133"/>
      <c r="J143" s="133"/>
      <c r="K143" s="133"/>
      <c r="L143" s="133"/>
      <c r="M143" s="133"/>
      <c r="N143" s="133"/>
      <c r="O143" s="133"/>
    </row>
    <row r="144" spans="1:15" ht="12.75" customHeight="1">
      <c r="A144" s="4" t="s">
        <v>477</v>
      </c>
      <c r="B144" s="43">
        <v>1989</v>
      </c>
      <c r="C144" s="128" t="s">
        <v>406</v>
      </c>
      <c r="D144" s="129" t="s">
        <v>375</v>
      </c>
      <c r="E144" s="36" t="s">
        <v>376</v>
      </c>
      <c r="F144" s="123"/>
      <c r="G144" s="123"/>
      <c r="H144" s="123"/>
      <c r="I144" s="123"/>
      <c r="J144" s="123"/>
      <c r="K144" s="123"/>
      <c r="L144" s="123"/>
      <c r="M144" s="123"/>
      <c r="N144" s="123"/>
      <c r="O144" s="123"/>
    </row>
    <row r="145" spans="1:15" ht="12.75" customHeight="1">
      <c r="A145" s="37" t="s">
        <v>242</v>
      </c>
      <c r="B145" s="46">
        <v>1964</v>
      </c>
      <c r="C145" s="130" t="s">
        <v>382</v>
      </c>
      <c r="D145" s="131" t="s">
        <v>450</v>
      </c>
      <c r="E145" s="132" t="s">
        <v>451</v>
      </c>
      <c r="F145" s="133"/>
      <c r="G145" s="133"/>
      <c r="H145" s="133"/>
      <c r="I145" s="133"/>
      <c r="J145" s="133"/>
      <c r="K145" s="133"/>
      <c r="L145" s="133"/>
      <c r="M145" s="133"/>
      <c r="N145" s="133"/>
      <c r="O145" s="133"/>
    </row>
    <row r="146" spans="1:15" ht="12.75" customHeight="1">
      <c r="A146" s="37" t="s">
        <v>242</v>
      </c>
      <c r="B146" s="46">
        <v>1979</v>
      </c>
      <c r="C146" s="130" t="s">
        <v>402</v>
      </c>
      <c r="D146" s="131" t="s">
        <v>450</v>
      </c>
      <c r="E146" s="132" t="s">
        <v>451</v>
      </c>
      <c r="F146" s="133"/>
      <c r="G146" s="133"/>
      <c r="H146" s="133"/>
      <c r="I146" s="133"/>
      <c r="J146" s="133"/>
      <c r="K146" s="133"/>
      <c r="L146" s="133"/>
      <c r="M146" s="133"/>
      <c r="N146" s="133"/>
      <c r="O146" s="133"/>
    </row>
    <row r="147" spans="1:15" ht="12.75" customHeight="1">
      <c r="A147" s="37" t="s">
        <v>242</v>
      </c>
      <c r="B147" s="46">
        <v>2004</v>
      </c>
      <c r="C147" s="130" t="s">
        <v>364</v>
      </c>
      <c r="D147" s="131" t="s">
        <v>478</v>
      </c>
      <c r="E147" s="132" t="s">
        <v>479</v>
      </c>
      <c r="F147" s="133"/>
      <c r="G147" s="133"/>
      <c r="H147" s="133"/>
      <c r="I147" s="133"/>
      <c r="J147" s="133"/>
      <c r="K147" s="133"/>
      <c r="L147" s="133"/>
      <c r="M147" s="133"/>
      <c r="N147" s="133"/>
      <c r="O147" s="133"/>
    </row>
    <row r="148" spans="1:15" ht="12.75" customHeight="1">
      <c r="A148" s="4" t="s">
        <v>57</v>
      </c>
      <c r="B148" s="43">
        <v>1989</v>
      </c>
      <c r="C148" s="128" t="s">
        <v>480</v>
      </c>
      <c r="D148" s="129" t="s">
        <v>372</v>
      </c>
      <c r="E148" s="36" t="s">
        <v>373</v>
      </c>
      <c r="F148" s="123"/>
      <c r="G148" s="123"/>
      <c r="H148" s="123"/>
      <c r="I148" s="123"/>
      <c r="J148" s="123"/>
      <c r="K148" s="123"/>
      <c r="L148" s="123"/>
      <c r="M148" s="123"/>
      <c r="N148" s="123"/>
      <c r="O148" s="123"/>
    </row>
    <row r="149" spans="1:15" ht="12.75" customHeight="1">
      <c r="A149" s="4" t="s">
        <v>57</v>
      </c>
      <c r="B149" s="43">
        <v>1995</v>
      </c>
      <c r="C149" s="128" t="s">
        <v>411</v>
      </c>
      <c r="D149" s="129" t="s">
        <v>372</v>
      </c>
      <c r="E149" s="36" t="s">
        <v>373</v>
      </c>
      <c r="F149" s="123"/>
      <c r="G149" s="123"/>
      <c r="H149" s="123"/>
      <c r="I149" s="123"/>
      <c r="J149" s="123"/>
      <c r="K149" s="123"/>
      <c r="L149" s="123"/>
      <c r="M149" s="123"/>
      <c r="N149" s="123"/>
      <c r="O149" s="123"/>
    </row>
    <row r="150" spans="1:15" ht="12.75" customHeight="1">
      <c r="A150" s="4" t="s">
        <v>57</v>
      </c>
      <c r="B150" s="43">
        <v>1995</v>
      </c>
      <c r="C150" s="128" t="s">
        <v>480</v>
      </c>
      <c r="D150" s="129" t="s">
        <v>375</v>
      </c>
      <c r="E150" s="36" t="s">
        <v>376</v>
      </c>
      <c r="F150" s="123"/>
      <c r="G150" s="123"/>
      <c r="H150" s="123"/>
      <c r="I150" s="123"/>
      <c r="J150" s="123"/>
      <c r="K150" s="123"/>
      <c r="L150" s="123"/>
      <c r="M150" s="123"/>
      <c r="N150" s="123"/>
      <c r="O150" s="123"/>
    </row>
    <row r="151" spans="1:15" ht="12.75" customHeight="1">
      <c r="A151" s="37" t="s">
        <v>60</v>
      </c>
      <c r="B151" s="46">
        <v>1988</v>
      </c>
      <c r="C151" s="130" t="s">
        <v>395</v>
      </c>
      <c r="D151" s="131" t="s">
        <v>375</v>
      </c>
      <c r="E151" s="132" t="s">
        <v>376</v>
      </c>
      <c r="F151" s="133"/>
      <c r="G151" s="133"/>
      <c r="H151" s="133"/>
      <c r="I151" s="133"/>
      <c r="J151" s="133"/>
      <c r="K151" s="133"/>
      <c r="L151" s="133"/>
      <c r="M151" s="133"/>
      <c r="N151" s="133"/>
      <c r="O151" s="133"/>
    </row>
    <row r="152" spans="1:15" ht="12.75" customHeight="1">
      <c r="A152" s="4" t="s">
        <v>481</v>
      </c>
      <c r="B152" s="43">
        <v>1989</v>
      </c>
      <c r="C152" s="128" t="s">
        <v>474</v>
      </c>
      <c r="D152" s="129" t="s">
        <v>372</v>
      </c>
      <c r="E152" s="36" t="s">
        <v>373</v>
      </c>
      <c r="F152" s="123"/>
      <c r="G152" s="123"/>
      <c r="H152" s="123"/>
      <c r="I152" s="123"/>
      <c r="J152" s="123"/>
      <c r="K152" s="123"/>
      <c r="L152" s="123"/>
      <c r="M152" s="123"/>
      <c r="N152" s="123"/>
      <c r="O152" s="123"/>
    </row>
    <row r="153" spans="1:15" ht="12.75" customHeight="1">
      <c r="A153" s="4" t="s">
        <v>481</v>
      </c>
      <c r="B153" s="43">
        <v>1995</v>
      </c>
      <c r="C153" s="128" t="s">
        <v>426</v>
      </c>
      <c r="D153" s="129" t="s">
        <v>372</v>
      </c>
      <c r="E153" s="36" t="s">
        <v>373</v>
      </c>
      <c r="F153" s="123"/>
      <c r="G153" s="123"/>
      <c r="H153" s="123"/>
      <c r="I153" s="123"/>
      <c r="J153" s="123"/>
      <c r="K153" s="123"/>
      <c r="L153" s="123"/>
      <c r="M153" s="123"/>
      <c r="N153" s="123"/>
      <c r="O153" s="123"/>
    </row>
    <row r="154" spans="1:15" ht="12.75" customHeight="1">
      <c r="A154" s="37" t="s">
        <v>251</v>
      </c>
      <c r="B154" s="46">
        <v>1952</v>
      </c>
      <c r="C154" s="130" t="s">
        <v>432</v>
      </c>
      <c r="D154" s="131" t="s">
        <v>482</v>
      </c>
      <c r="E154" s="132" t="s">
        <v>483</v>
      </c>
      <c r="F154" s="133"/>
      <c r="G154" s="133"/>
      <c r="H154" s="133"/>
      <c r="I154" s="133"/>
      <c r="J154" s="133"/>
      <c r="K154" s="133"/>
      <c r="L154" s="133"/>
      <c r="M154" s="133"/>
      <c r="N154" s="133"/>
      <c r="O154" s="133"/>
    </row>
    <row r="155" spans="1:15" ht="12.75" customHeight="1">
      <c r="A155" s="37" t="s">
        <v>251</v>
      </c>
      <c r="B155" s="46">
        <v>1974</v>
      </c>
      <c r="C155" s="130" t="s">
        <v>404</v>
      </c>
      <c r="D155" s="131" t="s">
        <v>482</v>
      </c>
      <c r="E155" s="132" t="s">
        <v>483</v>
      </c>
      <c r="F155" s="133"/>
      <c r="G155" s="133"/>
      <c r="H155" s="133"/>
      <c r="I155" s="133"/>
      <c r="J155" s="133"/>
      <c r="K155" s="133"/>
      <c r="L155" s="133"/>
      <c r="M155" s="133"/>
      <c r="N155" s="133"/>
      <c r="O155" s="133"/>
    </row>
    <row r="156" spans="1:15" ht="12.75" customHeight="1">
      <c r="A156" s="37" t="s">
        <v>251</v>
      </c>
      <c r="B156" s="46">
        <v>1993</v>
      </c>
      <c r="C156" s="130" t="s">
        <v>472</v>
      </c>
      <c r="D156" s="131" t="s">
        <v>375</v>
      </c>
      <c r="E156" s="132" t="s">
        <v>376</v>
      </c>
      <c r="F156" s="133"/>
      <c r="G156" s="133"/>
      <c r="H156" s="133"/>
      <c r="I156" s="133"/>
      <c r="J156" s="133"/>
      <c r="K156" s="133"/>
      <c r="L156" s="133"/>
      <c r="M156" s="133"/>
      <c r="N156" s="133"/>
      <c r="O156" s="133"/>
    </row>
    <row r="157" spans="1:15" ht="12.75" customHeight="1">
      <c r="A157" s="4" t="s">
        <v>156</v>
      </c>
      <c r="B157" s="43">
        <v>1970</v>
      </c>
      <c r="C157" s="128" t="s">
        <v>437</v>
      </c>
      <c r="D157" s="129" t="s">
        <v>372</v>
      </c>
      <c r="E157" s="36" t="s">
        <v>373</v>
      </c>
      <c r="F157" s="123"/>
      <c r="G157" s="123"/>
      <c r="H157" s="123"/>
      <c r="I157" s="123"/>
      <c r="J157" s="123"/>
      <c r="K157" s="123"/>
      <c r="L157" s="123"/>
      <c r="M157" s="123"/>
      <c r="N157" s="123"/>
      <c r="O157" s="123"/>
    </row>
    <row r="158" spans="1:15" ht="12.75" customHeight="1">
      <c r="A158" s="4" t="s">
        <v>156</v>
      </c>
      <c r="B158" s="43">
        <v>1970</v>
      </c>
      <c r="C158" s="128" t="s">
        <v>426</v>
      </c>
      <c r="D158" s="129" t="s">
        <v>372</v>
      </c>
      <c r="E158" s="36" t="s">
        <v>373</v>
      </c>
      <c r="F158" s="123"/>
      <c r="G158" s="123"/>
      <c r="H158" s="123"/>
      <c r="I158" s="123"/>
      <c r="J158" s="123"/>
      <c r="K158" s="123"/>
      <c r="L158" s="123"/>
      <c r="M158" s="123"/>
      <c r="N158" s="123"/>
      <c r="O158" s="123"/>
    </row>
    <row r="159" spans="1:15" ht="12.75" customHeight="1">
      <c r="A159" s="4" t="s">
        <v>156</v>
      </c>
      <c r="B159" s="43">
        <v>1975</v>
      </c>
      <c r="C159" s="128" t="s">
        <v>401</v>
      </c>
      <c r="D159" s="129" t="s">
        <v>372</v>
      </c>
      <c r="E159" s="36" t="s">
        <v>373</v>
      </c>
      <c r="F159" s="123"/>
      <c r="G159" s="123"/>
      <c r="H159" s="123"/>
      <c r="I159" s="123"/>
      <c r="J159" s="123"/>
      <c r="K159" s="123"/>
      <c r="L159" s="123"/>
      <c r="M159" s="123"/>
      <c r="N159" s="123"/>
      <c r="O159" s="123"/>
    </row>
    <row r="160" spans="1:15" ht="12.75" customHeight="1">
      <c r="A160" s="4" t="s">
        <v>156</v>
      </c>
      <c r="B160" s="43">
        <v>1975</v>
      </c>
      <c r="C160" s="128" t="s">
        <v>405</v>
      </c>
      <c r="D160" s="129" t="s">
        <v>372</v>
      </c>
      <c r="E160" s="36" t="s">
        <v>373</v>
      </c>
      <c r="F160" s="123"/>
      <c r="G160" s="123"/>
      <c r="H160" s="123"/>
      <c r="I160" s="123"/>
      <c r="J160" s="123"/>
      <c r="K160" s="123"/>
      <c r="L160" s="123"/>
      <c r="M160" s="123"/>
      <c r="N160" s="123"/>
      <c r="O160" s="123"/>
    </row>
    <row r="161" spans="1:15" ht="12.75" customHeight="1">
      <c r="A161" s="4" t="s">
        <v>156</v>
      </c>
      <c r="B161" s="43">
        <v>1990</v>
      </c>
      <c r="C161" s="128" t="s">
        <v>464</v>
      </c>
      <c r="D161" s="129" t="s">
        <v>392</v>
      </c>
      <c r="E161" s="36" t="s">
        <v>393</v>
      </c>
      <c r="F161" s="123"/>
      <c r="G161" s="123"/>
      <c r="H161" s="123"/>
      <c r="I161" s="123"/>
      <c r="J161" s="123"/>
      <c r="K161" s="123"/>
      <c r="L161" s="123"/>
      <c r="M161" s="123"/>
      <c r="N161" s="123"/>
      <c r="O161" s="123"/>
    </row>
    <row r="162" spans="1:15" ht="12.75" customHeight="1">
      <c r="A162" s="4" t="s">
        <v>156</v>
      </c>
      <c r="B162" s="43">
        <v>1991</v>
      </c>
      <c r="C162" s="128" t="s">
        <v>405</v>
      </c>
      <c r="D162" s="129" t="s">
        <v>375</v>
      </c>
      <c r="E162" s="36" t="s">
        <v>376</v>
      </c>
      <c r="F162" s="123"/>
      <c r="G162" s="123"/>
      <c r="H162" s="123"/>
      <c r="I162" s="123"/>
      <c r="J162" s="123"/>
      <c r="K162" s="123"/>
      <c r="L162" s="123"/>
      <c r="M162" s="123"/>
      <c r="N162" s="123"/>
      <c r="O162" s="123"/>
    </row>
    <row r="163" spans="1:15" ht="12.75" customHeight="1">
      <c r="A163" s="4" t="s">
        <v>156</v>
      </c>
      <c r="B163" s="43">
        <v>1995</v>
      </c>
      <c r="C163" s="128" t="s">
        <v>480</v>
      </c>
      <c r="D163" s="129" t="s">
        <v>392</v>
      </c>
      <c r="E163" s="36" t="s">
        <v>393</v>
      </c>
      <c r="F163" s="123"/>
      <c r="G163" s="123"/>
      <c r="H163" s="123"/>
      <c r="I163" s="123"/>
      <c r="J163" s="123"/>
      <c r="K163" s="123"/>
      <c r="L163" s="123"/>
      <c r="M163" s="123"/>
      <c r="N163" s="123"/>
      <c r="O163" s="123"/>
    </row>
    <row r="164" spans="1:15" ht="12.75" customHeight="1">
      <c r="A164" s="4" t="s">
        <v>156</v>
      </c>
      <c r="B164" s="43">
        <v>1995</v>
      </c>
      <c r="C164" s="128" t="s">
        <v>367</v>
      </c>
      <c r="D164" s="129" t="s">
        <v>365</v>
      </c>
      <c r="E164" s="36" t="s">
        <v>366</v>
      </c>
      <c r="F164" s="123"/>
      <c r="G164" s="123"/>
      <c r="H164" s="123"/>
      <c r="I164" s="123"/>
      <c r="J164" s="123"/>
      <c r="K164" s="123"/>
      <c r="L164" s="123"/>
      <c r="M164" s="123"/>
      <c r="N164" s="123"/>
      <c r="O164" s="123"/>
    </row>
    <row r="165" spans="1:15" ht="12.75" customHeight="1">
      <c r="A165" s="37" t="s">
        <v>158</v>
      </c>
      <c r="B165" s="46">
        <v>1993</v>
      </c>
      <c r="C165" s="130" t="s">
        <v>484</v>
      </c>
      <c r="D165" s="131" t="s">
        <v>375</v>
      </c>
      <c r="E165" s="132" t="s">
        <v>376</v>
      </c>
      <c r="F165" s="133"/>
      <c r="G165" s="133"/>
      <c r="H165" s="133"/>
      <c r="I165" s="133"/>
      <c r="J165" s="133"/>
      <c r="K165" s="133"/>
      <c r="L165" s="133"/>
      <c r="M165" s="133"/>
      <c r="N165" s="133"/>
      <c r="O165" s="133"/>
    </row>
    <row r="166" spans="1:15" ht="12.75" customHeight="1">
      <c r="A166" s="4" t="s">
        <v>160</v>
      </c>
      <c r="B166" s="43">
        <v>1993</v>
      </c>
      <c r="C166" s="128" t="s">
        <v>397</v>
      </c>
      <c r="D166" s="129" t="s">
        <v>375</v>
      </c>
      <c r="E166" s="36" t="s">
        <v>376</v>
      </c>
      <c r="F166" s="123"/>
      <c r="G166" s="123"/>
      <c r="H166" s="123"/>
      <c r="I166" s="123"/>
      <c r="J166" s="123"/>
      <c r="K166" s="123"/>
      <c r="L166" s="123"/>
      <c r="M166" s="123"/>
      <c r="N166" s="123"/>
      <c r="O166" s="123"/>
    </row>
    <row r="167" spans="1:15" ht="12.75" customHeight="1">
      <c r="A167" s="37" t="s">
        <v>320</v>
      </c>
      <c r="B167" s="46">
        <v>1991</v>
      </c>
      <c r="C167" s="130" t="s">
        <v>394</v>
      </c>
      <c r="D167" s="131" t="s">
        <v>375</v>
      </c>
      <c r="E167" s="132" t="s">
        <v>376</v>
      </c>
      <c r="F167" s="133"/>
      <c r="G167" s="133"/>
      <c r="H167" s="133"/>
      <c r="I167" s="133"/>
      <c r="J167" s="133"/>
      <c r="K167" s="133"/>
      <c r="L167" s="133"/>
      <c r="M167" s="133"/>
      <c r="N167" s="133"/>
      <c r="O167" s="133"/>
    </row>
    <row r="168" spans="1:15" ht="12.75" customHeight="1">
      <c r="A168" s="37" t="s">
        <v>320</v>
      </c>
      <c r="B168" s="46">
        <v>2000</v>
      </c>
      <c r="C168" s="130" t="s">
        <v>412</v>
      </c>
      <c r="D168" s="131" t="s">
        <v>365</v>
      </c>
      <c r="E168" s="132" t="s">
        <v>366</v>
      </c>
      <c r="F168" s="133"/>
      <c r="G168" s="133"/>
      <c r="H168" s="133"/>
      <c r="I168" s="133"/>
      <c r="J168" s="133"/>
      <c r="K168" s="133"/>
      <c r="L168" s="133"/>
      <c r="M168" s="133"/>
      <c r="N168" s="133"/>
      <c r="O168" s="133"/>
    </row>
    <row r="169" spans="1:15" ht="12.75" customHeight="1">
      <c r="A169" s="37" t="s">
        <v>320</v>
      </c>
      <c r="B169" s="46" t="s">
        <v>387</v>
      </c>
      <c r="C169" s="130" t="s">
        <v>464</v>
      </c>
      <c r="D169" s="131" t="s">
        <v>388</v>
      </c>
      <c r="E169" s="132" t="s">
        <v>389</v>
      </c>
      <c r="F169" s="133"/>
      <c r="G169" s="133"/>
      <c r="H169" s="133"/>
      <c r="I169" s="133"/>
      <c r="J169" s="133"/>
      <c r="K169" s="133"/>
      <c r="L169" s="133"/>
      <c r="M169" s="133"/>
      <c r="N169" s="133"/>
      <c r="O169" s="133"/>
    </row>
    <row r="170" spans="1:15" ht="12.75" customHeight="1">
      <c r="A170" s="4" t="s">
        <v>322</v>
      </c>
      <c r="B170" s="43">
        <v>1990</v>
      </c>
      <c r="C170" s="128" t="s">
        <v>414</v>
      </c>
      <c r="D170" s="129" t="s">
        <v>375</v>
      </c>
      <c r="E170" s="36" t="s">
        <v>376</v>
      </c>
      <c r="F170" s="123"/>
      <c r="G170" s="123"/>
      <c r="H170" s="123"/>
      <c r="I170" s="123"/>
      <c r="J170" s="123"/>
      <c r="K170" s="123"/>
      <c r="L170" s="123"/>
      <c r="M170" s="123"/>
      <c r="N170" s="123"/>
      <c r="O170" s="123"/>
    </row>
    <row r="171" spans="1:15" ht="12.75" customHeight="1">
      <c r="A171" s="4" t="s">
        <v>322</v>
      </c>
      <c r="B171" s="43">
        <v>2000</v>
      </c>
      <c r="C171" s="128" t="s">
        <v>377</v>
      </c>
      <c r="D171" s="129" t="s">
        <v>365</v>
      </c>
      <c r="E171" s="36" t="s">
        <v>366</v>
      </c>
      <c r="F171" s="123"/>
      <c r="G171" s="123"/>
      <c r="H171" s="123"/>
      <c r="I171" s="123"/>
      <c r="J171" s="123"/>
      <c r="K171" s="123"/>
      <c r="L171" s="123"/>
      <c r="M171" s="123"/>
      <c r="N171" s="123"/>
      <c r="O171" s="123"/>
    </row>
    <row r="172" spans="1:15" ht="12.75" customHeight="1">
      <c r="A172" s="37" t="s">
        <v>162</v>
      </c>
      <c r="B172" s="46">
        <v>1995</v>
      </c>
      <c r="C172" s="130" t="s">
        <v>384</v>
      </c>
      <c r="D172" s="131" t="s">
        <v>375</v>
      </c>
      <c r="E172" s="132" t="s">
        <v>376</v>
      </c>
      <c r="F172" s="133"/>
      <c r="G172" s="133"/>
      <c r="H172" s="133"/>
      <c r="I172" s="133"/>
      <c r="J172" s="133"/>
      <c r="K172" s="133"/>
      <c r="L172" s="133"/>
      <c r="M172" s="133"/>
      <c r="N172" s="133"/>
      <c r="O172" s="133"/>
    </row>
    <row r="173" spans="1:15" ht="12.75" customHeight="1">
      <c r="A173" s="4" t="s">
        <v>164</v>
      </c>
      <c r="B173" s="43">
        <v>1997</v>
      </c>
      <c r="C173" s="128" t="s">
        <v>378</v>
      </c>
      <c r="D173" s="129" t="s">
        <v>365</v>
      </c>
      <c r="E173" s="36" t="s">
        <v>366</v>
      </c>
      <c r="F173" s="123"/>
      <c r="G173" s="123"/>
      <c r="H173" s="123"/>
      <c r="I173" s="123"/>
      <c r="J173" s="123"/>
      <c r="K173" s="123"/>
      <c r="L173" s="123"/>
      <c r="M173" s="123"/>
      <c r="N173" s="123"/>
      <c r="O173" s="123"/>
    </row>
    <row r="174" spans="1:15" ht="12.75" customHeight="1">
      <c r="A174" s="37" t="s">
        <v>65</v>
      </c>
      <c r="B174" s="46" t="s">
        <v>467</v>
      </c>
      <c r="C174" s="130" t="s">
        <v>427</v>
      </c>
      <c r="D174" s="1" t="s">
        <v>485</v>
      </c>
      <c r="E174" s="132" t="s">
        <v>486</v>
      </c>
      <c r="F174" s="133"/>
      <c r="G174" s="133"/>
      <c r="H174" s="133"/>
      <c r="I174" s="133"/>
      <c r="J174" s="133"/>
      <c r="K174" s="133"/>
      <c r="L174" s="133"/>
      <c r="M174" s="133"/>
      <c r="N174" s="133"/>
      <c r="O174" s="133"/>
    </row>
    <row r="175" spans="1:15" ht="12.75" customHeight="1">
      <c r="A175" s="4" t="s">
        <v>487</v>
      </c>
      <c r="B175" s="43">
        <v>1990</v>
      </c>
      <c r="C175" s="128" t="s">
        <v>429</v>
      </c>
      <c r="D175" s="129" t="s">
        <v>375</v>
      </c>
      <c r="E175" s="36" t="s">
        <v>376</v>
      </c>
      <c r="F175" s="123"/>
      <c r="G175" s="123"/>
      <c r="H175" s="123"/>
      <c r="I175" s="123"/>
      <c r="J175" s="123"/>
      <c r="K175" s="123"/>
      <c r="L175" s="123"/>
      <c r="M175" s="123"/>
      <c r="N175" s="123"/>
      <c r="O175" s="123"/>
    </row>
    <row r="176" spans="1:15" ht="12.75" customHeight="1">
      <c r="A176" s="37" t="s">
        <v>169</v>
      </c>
      <c r="B176" s="46">
        <v>2002</v>
      </c>
      <c r="C176" s="130" t="s">
        <v>488</v>
      </c>
      <c r="D176" s="131" t="s">
        <v>365</v>
      </c>
      <c r="E176" s="132" t="s">
        <v>366</v>
      </c>
      <c r="F176" s="133"/>
      <c r="G176" s="133"/>
      <c r="H176" s="133"/>
      <c r="I176" s="133"/>
      <c r="J176" s="133"/>
      <c r="K176" s="133"/>
      <c r="L176" s="133"/>
      <c r="M176" s="133"/>
      <c r="N176" s="133"/>
      <c r="O176" s="133"/>
    </row>
    <row r="177" spans="1:15" ht="12.75" customHeight="1">
      <c r="A177" s="4" t="s">
        <v>171</v>
      </c>
      <c r="B177" s="43">
        <v>1998</v>
      </c>
      <c r="C177" s="128" t="s">
        <v>411</v>
      </c>
      <c r="D177" s="129" t="s">
        <v>365</v>
      </c>
      <c r="E177" s="36" t="s">
        <v>366</v>
      </c>
      <c r="F177" s="123"/>
      <c r="G177" s="123"/>
      <c r="H177" s="123"/>
      <c r="I177" s="123"/>
      <c r="J177" s="123"/>
      <c r="K177" s="123"/>
      <c r="L177" s="123"/>
      <c r="M177" s="123"/>
      <c r="N177" s="123"/>
      <c r="O177" s="123"/>
    </row>
    <row r="178" spans="1:15" ht="12.75" customHeight="1">
      <c r="A178" s="37" t="s">
        <v>489</v>
      </c>
      <c r="B178" s="46"/>
      <c r="C178" s="130" t="s">
        <v>384</v>
      </c>
      <c r="D178" s="131" t="s">
        <v>490</v>
      </c>
      <c r="E178" s="132" t="s">
        <v>491</v>
      </c>
      <c r="F178" s="133"/>
      <c r="G178" s="133"/>
      <c r="H178" s="133"/>
      <c r="I178" s="133"/>
      <c r="J178" s="133"/>
      <c r="K178" s="133"/>
      <c r="L178" s="133"/>
      <c r="M178" s="133"/>
      <c r="N178" s="133"/>
      <c r="O178" s="133"/>
    </row>
    <row r="179" spans="1:15" ht="12.75" customHeight="1">
      <c r="A179" s="4" t="s">
        <v>324</v>
      </c>
      <c r="B179" s="43">
        <v>2001</v>
      </c>
      <c r="C179" s="128" t="s">
        <v>405</v>
      </c>
      <c r="D179" s="129" t="s">
        <v>365</v>
      </c>
      <c r="E179" s="36" t="s">
        <v>366</v>
      </c>
      <c r="F179" s="123"/>
      <c r="G179" s="123"/>
      <c r="H179" s="123"/>
      <c r="I179" s="123"/>
      <c r="J179" s="123"/>
      <c r="K179" s="123"/>
      <c r="L179" s="123"/>
      <c r="M179" s="123"/>
      <c r="N179" s="123"/>
      <c r="O179" s="123"/>
    </row>
    <row r="180" spans="1:15" ht="12.75" customHeight="1">
      <c r="A180" s="37" t="s">
        <v>173</v>
      </c>
      <c r="B180" s="46">
        <v>1998</v>
      </c>
      <c r="C180" s="130" t="s">
        <v>465</v>
      </c>
      <c r="D180" s="131" t="s">
        <v>365</v>
      </c>
      <c r="E180" s="132" t="s">
        <v>366</v>
      </c>
      <c r="F180" s="133"/>
      <c r="G180" s="133"/>
      <c r="H180" s="133"/>
      <c r="I180" s="133"/>
      <c r="J180" s="133"/>
      <c r="K180" s="133"/>
      <c r="L180" s="133"/>
      <c r="M180" s="133"/>
      <c r="N180" s="133"/>
      <c r="O180" s="133"/>
    </row>
    <row r="181" spans="1:15" ht="12.75" customHeight="1">
      <c r="A181" s="4" t="s">
        <v>67</v>
      </c>
      <c r="B181" s="43" t="s">
        <v>492</v>
      </c>
      <c r="C181" s="128" t="s">
        <v>425</v>
      </c>
      <c r="D181" s="129" t="s">
        <v>375</v>
      </c>
      <c r="E181" s="36" t="s">
        <v>376</v>
      </c>
      <c r="F181" s="123"/>
      <c r="G181" s="123"/>
      <c r="H181" s="123"/>
      <c r="I181" s="123"/>
      <c r="J181" s="123"/>
      <c r="K181" s="123"/>
      <c r="L181" s="123"/>
      <c r="M181" s="123"/>
      <c r="N181" s="123"/>
      <c r="O181" s="123"/>
    </row>
    <row r="182" spans="1:15" ht="12.75" customHeight="1">
      <c r="A182" s="37" t="s">
        <v>493</v>
      </c>
      <c r="B182" s="46">
        <v>1987</v>
      </c>
      <c r="C182" s="130" t="s">
        <v>432</v>
      </c>
      <c r="D182" s="131" t="s">
        <v>375</v>
      </c>
      <c r="E182" s="132" t="s">
        <v>376</v>
      </c>
      <c r="F182" s="133"/>
      <c r="G182" s="133"/>
      <c r="H182" s="133"/>
      <c r="I182" s="133"/>
      <c r="J182" s="133"/>
      <c r="K182" s="133"/>
      <c r="L182" s="133"/>
      <c r="M182" s="133"/>
      <c r="N182" s="133"/>
      <c r="O182" s="133"/>
    </row>
    <row r="183" spans="1:15" ht="12.75" customHeight="1">
      <c r="A183" s="4" t="s">
        <v>326</v>
      </c>
      <c r="B183" s="43">
        <v>1990</v>
      </c>
      <c r="C183" s="128" t="s">
        <v>394</v>
      </c>
      <c r="D183" s="129" t="s">
        <v>375</v>
      </c>
      <c r="E183" s="36" t="s">
        <v>376</v>
      </c>
      <c r="F183" s="123"/>
      <c r="G183" s="123"/>
      <c r="H183" s="123"/>
      <c r="I183" s="123"/>
      <c r="J183" s="123"/>
      <c r="K183" s="123"/>
      <c r="L183" s="123"/>
      <c r="M183" s="123"/>
      <c r="N183" s="123"/>
      <c r="O183" s="123"/>
    </row>
    <row r="184" spans="1:15" ht="12.75" customHeight="1">
      <c r="A184" s="4" t="s">
        <v>326</v>
      </c>
      <c r="B184" s="43">
        <v>1999</v>
      </c>
      <c r="C184" s="128" t="s">
        <v>394</v>
      </c>
      <c r="D184" s="129" t="s">
        <v>365</v>
      </c>
      <c r="E184" s="36" t="s">
        <v>366</v>
      </c>
      <c r="F184" s="123"/>
      <c r="G184" s="123"/>
      <c r="H184" s="123"/>
      <c r="I184" s="123"/>
      <c r="J184" s="123"/>
      <c r="K184" s="123"/>
      <c r="L184" s="123"/>
      <c r="M184" s="123"/>
      <c r="N184" s="123"/>
      <c r="O184" s="123"/>
    </row>
    <row r="185" spans="1:15" ht="12.75" customHeight="1">
      <c r="A185" s="4" t="s">
        <v>326</v>
      </c>
      <c r="B185" s="43" t="s">
        <v>387</v>
      </c>
      <c r="C185" s="128" t="s">
        <v>437</v>
      </c>
      <c r="D185" s="129" t="s">
        <v>388</v>
      </c>
      <c r="E185" s="36" t="s">
        <v>389</v>
      </c>
      <c r="F185" s="123"/>
      <c r="G185" s="123"/>
      <c r="H185" s="123"/>
      <c r="I185" s="123"/>
      <c r="J185" s="123"/>
      <c r="K185" s="123"/>
      <c r="L185" s="123"/>
      <c r="M185" s="123"/>
      <c r="N185" s="123"/>
      <c r="O185" s="123"/>
    </row>
    <row r="186" spans="1:15" ht="12.75" customHeight="1">
      <c r="A186" s="37" t="s">
        <v>74</v>
      </c>
      <c r="B186" s="46">
        <v>1981</v>
      </c>
      <c r="C186" s="130" t="s">
        <v>429</v>
      </c>
      <c r="D186" s="131" t="s">
        <v>372</v>
      </c>
      <c r="E186" s="132" t="s">
        <v>373</v>
      </c>
      <c r="F186" s="133"/>
      <c r="G186" s="133"/>
      <c r="H186" s="133"/>
      <c r="I186" s="133"/>
      <c r="J186" s="133"/>
      <c r="K186" s="133"/>
      <c r="L186" s="133"/>
      <c r="M186" s="133"/>
      <c r="N186" s="133"/>
      <c r="O186" s="133"/>
    </row>
    <row r="187" spans="1:15" ht="12.75" customHeight="1">
      <c r="A187" s="37" t="s">
        <v>74</v>
      </c>
      <c r="B187" s="46">
        <v>1993</v>
      </c>
      <c r="C187" s="130" t="s">
        <v>494</v>
      </c>
      <c r="D187" s="131" t="s">
        <v>372</v>
      </c>
      <c r="E187" s="132" t="s">
        <v>373</v>
      </c>
      <c r="F187" s="133"/>
      <c r="G187" s="133"/>
      <c r="H187" s="133"/>
      <c r="I187" s="133"/>
      <c r="J187" s="133"/>
      <c r="K187" s="133"/>
      <c r="L187" s="133"/>
      <c r="M187" s="133"/>
      <c r="N187" s="133"/>
      <c r="O187" s="133"/>
    </row>
    <row r="188" spans="1:15" ht="12.75" customHeight="1">
      <c r="A188" s="37" t="s">
        <v>74</v>
      </c>
      <c r="B188" s="46">
        <v>1993</v>
      </c>
      <c r="C188" s="130" t="s">
        <v>495</v>
      </c>
      <c r="D188" s="131" t="s">
        <v>375</v>
      </c>
      <c r="E188" s="132" t="s">
        <v>376</v>
      </c>
      <c r="F188" s="133"/>
      <c r="G188" s="133"/>
      <c r="H188" s="133"/>
      <c r="I188" s="133"/>
      <c r="J188" s="133"/>
      <c r="K188" s="133"/>
      <c r="L188" s="133"/>
      <c r="M188" s="133"/>
      <c r="N188" s="133"/>
      <c r="O188" s="133"/>
    </row>
    <row r="189" spans="1:15" ht="12.75" customHeight="1">
      <c r="A189" s="37" t="s">
        <v>496</v>
      </c>
      <c r="B189" s="46">
        <v>1981</v>
      </c>
      <c r="C189" s="130" t="s">
        <v>437</v>
      </c>
      <c r="D189" s="131" t="s">
        <v>372</v>
      </c>
      <c r="E189" s="132" t="s">
        <v>373</v>
      </c>
      <c r="F189" s="133"/>
      <c r="G189" s="133"/>
      <c r="H189" s="133"/>
      <c r="I189" s="133"/>
      <c r="J189" s="133"/>
      <c r="K189" s="133"/>
      <c r="L189" s="133"/>
      <c r="M189" s="133"/>
      <c r="N189" s="133"/>
      <c r="O189" s="133"/>
    </row>
    <row r="190" spans="1:15" ht="12.75" customHeight="1">
      <c r="A190" s="37" t="s">
        <v>496</v>
      </c>
      <c r="B190" s="46">
        <v>1993</v>
      </c>
      <c r="C190" s="130" t="s">
        <v>480</v>
      </c>
      <c r="D190" s="131" t="s">
        <v>372</v>
      </c>
      <c r="E190" s="132" t="s">
        <v>373</v>
      </c>
      <c r="F190" s="133"/>
      <c r="G190" s="133"/>
      <c r="H190" s="133"/>
      <c r="I190" s="133"/>
      <c r="J190" s="133"/>
      <c r="K190" s="133"/>
      <c r="L190" s="133"/>
      <c r="M190" s="133"/>
      <c r="N190" s="133"/>
      <c r="O190" s="133"/>
    </row>
    <row r="191" spans="1:15" ht="12.75" customHeight="1">
      <c r="A191" s="4" t="s">
        <v>497</v>
      </c>
      <c r="B191" s="43">
        <v>1989</v>
      </c>
      <c r="C191" s="128" t="s">
        <v>432</v>
      </c>
      <c r="D191" s="129" t="s">
        <v>375</v>
      </c>
      <c r="E191" s="36" t="s">
        <v>376</v>
      </c>
      <c r="F191" s="123"/>
      <c r="G191" s="123"/>
      <c r="H191" s="123"/>
      <c r="I191" s="123"/>
      <c r="J191" s="123"/>
      <c r="K191" s="123"/>
      <c r="L191" s="123"/>
      <c r="M191" s="123"/>
      <c r="N191" s="123"/>
      <c r="O191" s="123"/>
    </row>
    <row r="192" spans="1:15" ht="12.75" customHeight="1">
      <c r="A192" s="37" t="s">
        <v>255</v>
      </c>
      <c r="B192" s="46">
        <v>1960</v>
      </c>
      <c r="C192" s="130" t="s">
        <v>453</v>
      </c>
      <c r="D192" s="131" t="s">
        <v>498</v>
      </c>
      <c r="E192" s="132" t="s">
        <v>499</v>
      </c>
      <c r="F192" s="133"/>
      <c r="G192" s="133"/>
      <c r="H192" s="133"/>
      <c r="I192" s="133"/>
      <c r="J192" s="133"/>
      <c r="K192" s="133"/>
      <c r="L192" s="133"/>
      <c r="M192" s="133"/>
      <c r="N192" s="133"/>
      <c r="O192" s="133"/>
    </row>
    <row r="193" spans="1:15" ht="12.75" customHeight="1">
      <c r="A193" s="4" t="s">
        <v>79</v>
      </c>
      <c r="B193" s="43">
        <v>1996</v>
      </c>
      <c r="C193" s="128" t="s">
        <v>395</v>
      </c>
      <c r="D193" s="129" t="s">
        <v>365</v>
      </c>
      <c r="E193" s="36" t="s">
        <v>366</v>
      </c>
      <c r="F193" s="123"/>
      <c r="G193" s="123"/>
      <c r="H193" s="123"/>
      <c r="I193" s="123"/>
      <c r="J193" s="123"/>
      <c r="K193" s="123"/>
      <c r="L193" s="123"/>
      <c r="M193" s="123"/>
      <c r="N193" s="123"/>
      <c r="O193" s="123"/>
    </row>
    <row r="194" spans="1:15" ht="12.75" customHeight="1">
      <c r="A194" s="37" t="s">
        <v>81</v>
      </c>
      <c r="B194" s="46" t="s">
        <v>467</v>
      </c>
      <c r="C194" s="130" t="s">
        <v>480</v>
      </c>
      <c r="D194" s="1" t="s">
        <v>485</v>
      </c>
      <c r="E194" s="132" t="s">
        <v>486</v>
      </c>
      <c r="F194" s="133"/>
      <c r="G194" s="133"/>
      <c r="H194" s="133"/>
      <c r="I194" s="133"/>
      <c r="J194" s="133"/>
      <c r="K194" s="133"/>
      <c r="L194" s="133"/>
      <c r="M194" s="133"/>
      <c r="N194" s="133"/>
      <c r="O194" s="133"/>
    </row>
    <row r="195" spans="1:15" ht="12.75" customHeight="1">
      <c r="A195" s="4" t="s">
        <v>500</v>
      </c>
      <c r="B195" s="43">
        <v>1993</v>
      </c>
      <c r="C195" s="128" t="s">
        <v>416</v>
      </c>
      <c r="D195" s="129" t="s">
        <v>375</v>
      </c>
      <c r="E195" s="36" t="s">
        <v>376</v>
      </c>
      <c r="F195" s="123"/>
      <c r="G195" s="123"/>
      <c r="H195" s="123"/>
      <c r="I195" s="123"/>
      <c r="J195" s="123"/>
      <c r="K195" s="123"/>
      <c r="L195" s="123"/>
      <c r="M195" s="123"/>
      <c r="N195" s="123"/>
      <c r="O195" s="123"/>
    </row>
    <row r="196" spans="1:15" ht="12.75" customHeight="1">
      <c r="A196" s="4" t="s">
        <v>500</v>
      </c>
      <c r="B196" s="43" t="s">
        <v>387</v>
      </c>
      <c r="C196" s="128" t="s">
        <v>412</v>
      </c>
      <c r="D196" s="129" t="s">
        <v>388</v>
      </c>
      <c r="E196" s="36" t="s">
        <v>389</v>
      </c>
      <c r="F196" s="123"/>
      <c r="G196" s="123"/>
      <c r="H196" s="123"/>
      <c r="I196" s="123"/>
      <c r="J196" s="123"/>
      <c r="K196" s="123"/>
      <c r="L196" s="123"/>
      <c r="M196" s="123"/>
      <c r="N196" s="123"/>
      <c r="O196" s="123"/>
    </row>
    <row r="197" spans="1:15" ht="12.75" customHeight="1">
      <c r="A197" s="37" t="s">
        <v>85</v>
      </c>
      <c r="B197" s="46">
        <v>1995</v>
      </c>
      <c r="C197" s="130" t="s">
        <v>466</v>
      </c>
      <c r="D197" s="131" t="s">
        <v>375</v>
      </c>
      <c r="E197" s="132" t="s">
        <v>376</v>
      </c>
      <c r="F197" s="133"/>
      <c r="G197" s="133"/>
      <c r="H197" s="133"/>
      <c r="I197" s="133"/>
      <c r="J197" s="133"/>
      <c r="K197" s="133"/>
      <c r="L197" s="133"/>
      <c r="M197" s="133"/>
      <c r="N197" s="133"/>
      <c r="O197" s="133"/>
    </row>
    <row r="198" spans="1:15" ht="12.75" customHeight="1">
      <c r="A198" s="37" t="s">
        <v>85</v>
      </c>
      <c r="B198" s="46">
        <v>1996</v>
      </c>
      <c r="C198" s="130" t="s">
        <v>501</v>
      </c>
      <c r="D198" s="131" t="s">
        <v>365</v>
      </c>
      <c r="E198" s="132" t="s">
        <v>366</v>
      </c>
      <c r="F198" s="133"/>
      <c r="G198" s="133"/>
      <c r="H198" s="133"/>
      <c r="I198" s="133"/>
      <c r="J198" s="133"/>
      <c r="K198" s="133"/>
      <c r="L198" s="133"/>
      <c r="M198" s="133"/>
      <c r="N198" s="133"/>
      <c r="O198" s="133"/>
    </row>
    <row r="199" spans="1:15" ht="12.75" customHeight="1">
      <c r="A199" s="4" t="s">
        <v>177</v>
      </c>
      <c r="B199" s="43">
        <v>1991</v>
      </c>
      <c r="C199" s="128" t="s">
        <v>495</v>
      </c>
      <c r="D199" s="129" t="s">
        <v>502</v>
      </c>
      <c r="E199" s="36" t="s">
        <v>503</v>
      </c>
      <c r="F199" s="123"/>
      <c r="G199" s="123"/>
      <c r="H199" s="123"/>
      <c r="I199" s="123"/>
      <c r="J199" s="123"/>
      <c r="K199" s="123"/>
      <c r="L199" s="123"/>
      <c r="M199" s="123"/>
      <c r="N199" s="123"/>
      <c r="O199" s="123"/>
    </row>
    <row r="200" spans="1:15" ht="12.75" customHeight="1">
      <c r="A200" s="4" t="s">
        <v>177</v>
      </c>
      <c r="B200" s="43">
        <v>1992</v>
      </c>
      <c r="C200" s="128" t="s">
        <v>480</v>
      </c>
      <c r="D200" s="129" t="s">
        <v>375</v>
      </c>
      <c r="E200" s="36" t="s">
        <v>376</v>
      </c>
      <c r="F200" s="123"/>
      <c r="G200" s="123"/>
      <c r="H200" s="123"/>
      <c r="I200" s="123"/>
      <c r="J200" s="123"/>
      <c r="K200" s="123"/>
      <c r="L200" s="123"/>
      <c r="M200" s="123"/>
      <c r="N200" s="123"/>
      <c r="O200" s="123"/>
    </row>
    <row r="201" spans="1:15" ht="12.75" customHeight="1">
      <c r="A201" s="4" t="s">
        <v>177</v>
      </c>
      <c r="B201" s="43">
        <v>2002</v>
      </c>
      <c r="C201" s="128" t="s">
        <v>425</v>
      </c>
      <c r="D201" s="129" t="s">
        <v>365</v>
      </c>
      <c r="E201" s="36" t="s">
        <v>366</v>
      </c>
      <c r="F201" s="123"/>
      <c r="G201" s="123"/>
      <c r="H201" s="123"/>
      <c r="I201" s="123"/>
      <c r="J201" s="123"/>
      <c r="K201" s="123"/>
      <c r="L201" s="123"/>
      <c r="M201" s="123"/>
      <c r="N201" s="123"/>
      <c r="O201" s="123"/>
    </row>
    <row r="202" spans="1:15" ht="12.75" customHeight="1">
      <c r="A202" s="37" t="s">
        <v>333</v>
      </c>
      <c r="B202" s="46">
        <v>1989</v>
      </c>
      <c r="C202" s="130" t="s">
        <v>427</v>
      </c>
      <c r="D202" s="131" t="s">
        <v>375</v>
      </c>
      <c r="E202" s="132" t="s">
        <v>376</v>
      </c>
      <c r="F202" s="133"/>
      <c r="G202" s="133"/>
      <c r="H202" s="133"/>
      <c r="I202" s="133"/>
      <c r="J202" s="133"/>
      <c r="K202" s="133"/>
      <c r="L202" s="133"/>
      <c r="M202" s="133"/>
      <c r="N202" s="133"/>
      <c r="O202" s="133"/>
    </row>
    <row r="203" spans="1:15" ht="12.75" customHeight="1">
      <c r="A203" s="37" t="s">
        <v>333</v>
      </c>
      <c r="B203" s="46">
        <v>1999</v>
      </c>
      <c r="C203" s="130" t="s">
        <v>474</v>
      </c>
      <c r="D203" s="131" t="s">
        <v>365</v>
      </c>
      <c r="E203" s="132" t="s">
        <v>366</v>
      </c>
      <c r="F203" s="133"/>
      <c r="G203" s="133"/>
      <c r="H203" s="133"/>
      <c r="I203" s="133"/>
      <c r="J203" s="133"/>
      <c r="K203" s="133"/>
      <c r="L203" s="133"/>
      <c r="M203" s="133"/>
      <c r="N203" s="133"/>
      <c r="O203" s="133"/>
    </row>
    <row r="204" spans="1:15" ht="12.75" customHeight="1">
      <c r="A204" s="4" t="s">
        <v>258</v>
      </c>
      <c r="B204" s="43">
        <v>1963</v>
      </c>
      <c r="C204" s="128" t="s">
        <v>377</v>
      </c>
      <c r="D204" s="129" t="s">
        <v>450</v>
      </c>
      <c r="E204" s="36" t="s">
        <v>451</v>
      </c>
      <c r="F204" s="123"/>
      <c r="G204" s="123"/>
      <c r="H204" s="123"/>
      <c r="I204" s="123"/>
      <c r="J204" s="123"/>
      <c r="K204" s="123"/>
      <c r="L204" s="123"/>
      <c r="M204" s="123"/>
      <c r="N204" s="123"/>
      <c r="O204" s="123"/>
    </row>
    <row r="205" spans="1:15" ht="12.75" customHeight="1">
      <c r="A205" s="4" t="s">
        <v>258</v>
      </c>
      <c r="B205" s="43">
        <v>2001</v>
      </c>
      <c r="C205" s="128" t="s">
        <v>504</v>
      </c>
      <c r="D205" s="129" t="s">
        <v>365</v>
      </c>
      <c r="E205" s="36" t="s">
        <v>366</v>
      </c>
      <c r="F205" s="123"/>
      <c r="G205" s="123"/>
      <c r="H205" s="123"/>
      <c r="I205" s="123"/>
      <c r="J205" s="123"/>
      <c r="K205" s="123"/>
      <c r="L205" s="123"/>
      <c r="M205" s="123"/>
      <c r="N205" s="123"/>
      <c r="O205" s="123"/>
    </row>
    <row r="206" spans="1:15" ht="12.75" customHeight="1">
      <c r="A206" s="4" t="s">
        <v>258</v>
      </c>
      <c r="B206" s="43">
        <v>2007</v>
      </c>
      <c r="C206" s="128" t="s">
        <v>420</v>
      </c>
      <c r="D206" s="129" t="s">
        <v>505</v>
      </c>
      <c r="E206" s="36" t="s">
        <v>506</v>
      </c>
      <c r="F206" s="123"/>
      <c r="G206" s="123"/>
      <c r="H206" s="123"/>
      <c r="I206" s="123"/>
      <c r="J206" s="123"/>
      <c r="K206" s="123"/>
      <c r="L206" s="123"/>
      <c r="M206" s="123"/>
      <c r="N206" s="123"/>
      <c r="O206" s="123"/>
    </row>
    <row r="207" spans="1:15" ht="12.75" customHeight="1">
      <c r="A207" s="37" t="s">
        <v>507</v>
      </c>
      <c r="B207" s="46">
        <v>1990</v>
      </c>
      <c r="C207" s="130" t="s">
        <v>382</v>
      </c>
      <c r="D207" s="131" t="s">
        <v>375</v>
      </c>
      <c r="E207" s="132" t="s">
        <v>376</v>
      </c>
      <c r="F207" s="133"/>
      <c r="G207" s="133"/>
      <c r="H207" s="133"/>
      <c r="I207" s="133"/>
      <c r="J207" s="133"/>
      <c r="K207" s="133"/>
      <c r="L207" s="133"/>
      <c r="M207" s="133"/>
      <c r="N207" s="133"/>
      <c r="O207" s="133"/>
    </row>
    <row r="208" spans="1:15" ht="12.75" customHeight="1">
      <c r="A208" s="4" t="s">
        <v>335</v>
      </c>
      <c r="B208" s="43">
        <v>1989</v>
      </c>
      <c r="C208" s="128" t="s">
        <v>484</v>
      </c>
      <c r="D208" s="129" t="s">
        <v>375</v>
      </c>
      <c r="E208" s="36" t="s">
        <v>376</v>
      </c>
      <c r="F208" s="123"/>
      <c r="G208" s="123"/>
      <c r="H208" s="123"/>
      <c r="I208" s="123"/>
      <c r="J208" s="123"/>
      <c r="K208" s="123"/>
      <c r="L208" s="123"/>
      <c r="M208" s="123"/>
      <c r="N208" s="123"/>
      <c r="O208" s="123"/>
    </row>
    <row r="209" spans="1:15" ht="12.75" customHeight="1">
      <c r="A209" s="4" t="s">
        <v>335</v>
      </c>
      <c r="B209" s="43">
        <v>1999</v>
      </c>
      <c r="C209" s="128" t="s">
        <v>508</v>
      </c>
      <c r="D209" s="129" t="s">
        <v>365</v>
      </c>
      <c r="E209" s="36" t="s">
        <v>366</v>
      </c>
      <c r="F209" s="123"/>
      <c r="G209" s="123"/>
      <c r="H209" s="123"/>
      <c r="I209" s="123"/>
      <c r="J209" s="123"/>
      <c r="K209" s="123"/>
      <c r="L209" s="123"/>
      <c r="M209" s="123"/>
      <c r="N209" s="123"/>
      <c r="O209" s="123"/>
    </row>
    <row r="210" spans="1:15" ht="12.75" customHeight="1">
      <c r="A210" s="37" t="s">
        <v>182</v>
      </c>
      <c r="B210" s="46">
        <v>1980</v>
      </c>
      <c r="C210" s="130" t="s">
        <v>437</v>
      </c>
      <c r="D210" s="131" t="s">
        <v>372</v>
      </c>
      <c r="E210" s="132" t="s">
        <v>373</v>
      </c>
      <c r="F210" s="133"/>
      <c r="G210" s="133"/>
      <c r="H210" s="133"/>
      <c r="I210" s="133"/>
      <c r="J210" s="133"/>
      <c r="K210" s="133"/>
      <c r="L210" s="133"/>
      <c r="M210" s="133"/>
      <c r="N210" s="133"/>
      <c r="O210" s="133"/>
    </row>
    <row r="211" spans="1:15" ht="12.75" customHeight="1">
      <c r="A211" s="37" t="s">
        <v>182</v>
      </c>
      <c r="B211" s="46">
        <v>1990</v>
      </c>
      <c r="C211" s="130" t="s">
        <v>426</v>
      </c>
      <c r="D211" s="131" t="s">
        <v>372</v>
      </c>
      <c r="E211" s="132" t="s">
        <v>373</v>
      </c>
      <c r="F211" s="133"/>
      <c r="G211" s="133"/>
      <c r="H211" s="133"/>
      <c r="I211" s="133"/>
      <c r="J211" s="133"/>
      <c r="K211" s="133"/>
      <c r="L211" s="133"/>
      <c r="M211" s="133"/>
      <c r="N211" s="133"/>
      <c r="O211" s="133"/>
    </row>
    <row r="212" spans="1:15" ht="12.75" customHeight="1">
      <c r="A212" s="37" t="s">
        <v>182</v>
      </c>
      <c r="B212" s="46">
        <v>1990</v>
      </c>
      <c r="C212" s="130" t="s">
        <v>474</v>
      </c>
      <c r="D212" s="131" t="s">
        <v>375</v>
      </c>
      <c r="E212" s="132" t="s">
        <v>376</v>
      </c>
      <c r="F212" s="133"/>
      <c r="G212" s="133"/>
      <c r="H212" s="133"/>
      <c r="I212" s="133"/>
      <c r="J212" s="133"/>
      <c r="K212" s="133"/>
      <c r="L212" s="133"/>
      <c r="M212" s="133"/>
      <c r="N212" s="133"/>
      <c r="O212" s="133"/>
    </row>
    <row r="213" spans="1:15" ht="12.75" customHeight="1">
      <c r="A213" s="37" t="s">
        <v>182</v>
      </c>
      <c r="B213" s="46">
        <v>2000</v>
      </c>
      <c r="C213" s="130" t="s">
        <v>401</v>
      </c>
      <c r="D213" s="131" t="s">
        <v>392</v>
      </c>
      <c r="E213" s="132" t="s">
        <v>393</v>
      </c>
      <c r="F213" s="133"/>
      <c r="G213" s="133"/>
      <c r="H213" s="133"/>
      <c r="I213" s="133"/>
      <c r="J213" s="133"/>
      <c r="K213" s="133"/>
      <c r="L213" s="133"/>
      <c r="M213" s="133"/>
      <c r="N213" s="133"/>
      <c r="O213" s="133"/>
    </row>
    <row r="214" spans="1:15" ht="12.75" customHeight="1">
      <c r="A214" s="37" t="s">
        <v>182</v>
      </c>
      <c r="B214" s="46">
        <v>2000</v>
      </c>
      <c r="C214" s="130" t="s">
        <v>367</v>
      </c>
      <c r="D214" s="131" t="s">
        <v>365</v>
      </c>
      <c r="E214" s="132" t="s">
        <v>366</v>
      </c>
      <c r="F214" s="133"/>
      <c r="G214" s="133"/>
      <c r="H214" s="133"/>
      <c r="I214" s="133"/>
      <c r="J214" s="133"/>
      <c r="K214" s="133"/>
      <c r="L214" s="133"/>
      <c r="M214" s="133"/>
      <c r="N214" s="133"/>
      <c r="O214" s="133"/>
    </row>
    <row r="215" spans="1:15" ht="12.75" customHeight="1">
      <c r="A215" s="37" t="s">
        <v>182</v>
      </c>
      <c r="B215" s="46">
        <v>1990</v>
      </c>
      <c r="C215" s="130" t="s">
        <v>401</v>
      </c>
      <c r="D215" s="131" t="s">
        <v>392</v>
      </c>
      <c r="E215" s="132" t="s">
        <v>393</v>
      </c>
      <c r="F215" s="133"/>
      <c r="G215" s="133"/>
      <c r="H215" s="133"/>
      <c r="I215" s="133"/>
      <c r="J215" s="133"/>
      <c r="K215" s="133"/>
      <c r="L215" s="133"/>
      <c r="M215" s="133"/>
      <c r="N215" s="133"/>
      <c r="O215" s="133"/>
    </row>
    <row r="216" spans="1:15" ht="12.75" customHeight="1">
      <c r="A216" s="37" t="s">
        <v>509</v>
      </c>
      <c r="B216" s="46">
        <v>1980</v>
      </c>
      <c r="C216" s="130" t="s">
        <v>495</v>
      </c>
      <c r="D216" s="131" t="s">
        <v>372</v>
      </c>
      <c r="E216" s="132" t="s">
        <v>373</v>
      </c>
      <c r="F216" s="133"/>
      <c r="G216" s="133"/>
      <c r="H216" s="133"/>
      <c r="I216" s="133"/>
      <c r="J216" s="133"/>
      <c r="K216" s="133"/>
      <c r="L216" s="133"/>
      <c r="M216" s="133"/>
      <c r="N216" s="133"/>
      <c r="O216" s="133"/>
    </row>
    <row r="217" spans="1:15" ht="12.75" customHeight="1">
      <c r="A217" s="37" t="s">
        <v>509</v>
      </c>
      <c r="B217" s="46">
        <v>1990</v>
      </c>
      <c r="C217" s="130" t="s">
        <v>426</v>
      </c>
      <c r="D217" s="131" t="s">
        <v>372</v>
      </c>
      <c r="E217" s="132" t="s">
        <v>373</v>
      </c>
      <c r="F217" s="133"/>
      <c r="G217" s="133"/>
      <c r="H217" s="133"/>
      <c r="I217" s="133"/>
      <c r="J217" s="133"/>
      <c r="K217" s="133"/>
      <c r="L217" s="133"/>
      <c r="M217" s="133"/>
      <c r="N217" s="133"/>
      <c r="O217" s="133"/>
    </row>
    <row r="218" spans="1:15" ht="12.75" customHeight="1">
      <c r="A218" s="4" t="s">
        <v>261</v>
      </c>
      <c r="B218" s="43">
        <v>1961</v>
      </c>
      <c r="C218" s="128" t="s">
        <v>440</v>
      </c>
      <c r="D218" s="129" t="s">
        <v>450</v>
      </c>
      <c r="E218" s="36" t="s">
        <v>451</v>
      </c>
      <c r="F218" s="123"/>
      <c r="G218" s="123"/>
      <c r="H218" s="123"/>
      <c r="I218" s="123"/>
      <c r="J218" s="123"/>
      <c r="K218" s="123"/>
      <c r="L218" s="123"/>
      <c r="M218" s="123"/>
      <c r="N218" s="123"/>
      <c r="O218" s="123"/>
    </row>
    <row r="219" spans="1:15" ht="12.75" customHeight="1">
      <c r="A219" s="4" t="s">
        <v>261</v>
      </c>
      <c r="B219" s="43">
        <v>1990</v>
      </c>
      <c r="C219" s="128" t="s">
        <v>416</v>
      </c>
      <c r="D219" s="129" t="s">
        <v>392</v>
      </c>
      <c r="E219" s="36" t="s">
        <v>393</v>
      </c>
      <c r="F219" s="123"/>
      <c r="G219" s="123"/>
      <c r="H219" s="123"/>
      <c r="I219" s="123"/>
      <c r="J219" s="123"/>
      <c r="K219" s="123"/>
      <c r="L219" s="123"/>
      <c r="M219" s="123"/>
      <c r="N219" s="123"/>
      <c r="O219" s="123"/>
    </row>
    <row r="220" spans="1:15" ht="12.75" customHeight="1">
      <c r="A220" s="4" t="s">
        <v>261</v>
      </c>
      <c r="B220" s="43">
        <v>1990</v>
      </c>
      <c r="C220" s="128" t="s">
        <v>386</v>
      </c>
      <c r="D220" s="129" t="s">
        <v>375</v>
      </c>
      <c r="E220" s="36" t="s">
        <v>376</v>
      </c>
      <c r="F220" s="123"/>
      <c r="G220" s="123"/>
      <c r="H220" s="123"/>
      <c r="I220" s="123"/>
      <c r="J220" s="123"/>
      <c r="K220" s="123"/>
      <c r="L220" s="123"/>
      <c r="M220" s="123"/>
      <c r="N220" s="123"/>
      <c r="O220" s="123"/>
    </row>
    <row r="221" spans="1:15" ht="12.75" customHeight="1">
      <c r="A221" s="4" t="s">
        <v>261</v>
      </c>
      <c r="B221" s="43">
        <v>2001</v>
      </c>
      <c r="C221" s="128" t="s">
        <v>495</v>
      </c>
      <c r="D221" s="129" t="s">
        <v>365</v>
      </c>
      <c r="E221" s="36" t="s">
        <v>366</v>
      </c>
      <c r="F221" s="123"/>
      <c r="G221" s="123"/>
      <c r="H221" s="123"/>
      <c r="I221" s="123"/>
      <c r="J221" s="123"/>
      <c r="K221" s="123"/>
      <c r="L221" s="123"/>
      <c r="M221" s="123"/>
      <c r="N221" s="123"/>
      <c r="O221" s="123"/>
    </row>
    <row r="222" spans="1:15" ht="12.75" customHeight="1">
      <c r="A222" s="4" t="s">
        <v>261</v>
      </c>
      <c r="B222" s="43">
        <v>2001</v>
      </c>
      <c r="C222" s="128" t="s">
        <v>432</v>
      </c>
      <c r="D222" s="129" t="s">
        <v>392</v>
      </c>
      <c r="E222" s="36" t="s">
        <v>393</v>
      </c>
      <c r="F222" s="123"/>
      <c r="G222" s="123"/>
      <c r="H222" s="123"/>
      <c r="I222" s="123"/>
      <c r="J222" s="123"/>
      <c r="K222" s="123"/>
      <c r="L222" s="123"/>
      <c r="M222" s="123"/>
      <c r="N222" s="123"/>
      <c r="O222" s="123"/>
    </row>
    <row r="223" spans="1:15" ht="12.75" customHeight="1">
      <c r="A223" s="4" t="s">
        <v>261</v>
      </c>
      <c r="B223" s="43" t="s">
        <v>396</v>
      </c>
      <c r="C223" s="128" t="s">
        <v>364</v>
      </c>
      <c r="D223" s="129" t="s">
        <v>421</v>
      </c>
      <c r="E223" s="36" t="s">
        <v>422</v>
      </c>
      <c r="F223" s="123"/>
      <c r="G223" s="123"/>
      <c r="H223" s="123"/>
      <c r="I223" s="123"/>
      <c r="J223" s="123"/>
      <c r="K223" s="123"/>
      <c r="L223" s="123"/>
      <c r="M223" s="123"/>
      <c r="N223" s="123"/>
      <c r="O223" s="123"/>
    </row>
    <row r="224" spans="1:15" ht="12.75" customHeight="1">
      <c r="A224" s="37" t="s">
        <v>264</v>
      </c>
      <c r="B224" s="46">
        <v>1991</v>
      </c>
      <c r="C224" s="130" t="s">
        <v>476</v>
      </c>
      <c r="D224" s="131" t="s">
        <v>375</v>
      </c>
      <c r="E224" s="132" t="s">
        <v>376</v>
      </c>
      <c r="F224" s="133"/>
      <c r="G224" s="133"/>
      <c r="H224" s="133"/>
      <c r="I224" s="133"/>
      <c r="J224" s="133"/>
      <c r="K224" s="133"/>
      <c r="L224" s="133"/>
      <c r="M224" s="133"/>
      <c r="N224" s="133"/>
      <c r="O224" s="133"/>
    </row>
    <row r="225" spans="1:15" ht="12.75" customHeight="1">
      <c r="A225" s="37" t="s">
        <v>264</v>
      </c>
      <c r="B225" s="46" t="s">
        <v>396</v>
      </c>
      <c r="C225" s="130" t="s">
        <v>403</v>
      </c>
      <c r="D225" s="131" t="s">
        <v>421</v>
      </c>
      <c r="E225" s="132" t="s">
        <v>422</v>
      </c>
      <c r="F225" s="133"/>
      <c r="G225" s="133"/>
      <c r="H225" s="133"/>
      <c r="I225" s="133"/>
      <c r="J225" s="133"/>
      <c r="K225" s="133"/>
      <c r="L225" s="133"/>
      <c r="M225" s="133"/>
      <c r="N225" s="133"/>
      <c r="O225" s="133"/>
    </row>
    <row r="226" spans="1:15" ht="12.75" customHeight="1">
      <c r="A226" s="37" t="s">
        <v>264</v>
      </c>
      <c r="B226" s="46" t="s">
        <v>387</v>
      </c>
      <c r="C226" s="130" t="s">
        <v>414</v>
      </c>
      <c r="D226" s="131" t="s">
        <v>388</v>
      </c>
      <c r="E226" s="132" t="s">
        <v>389</v>
      </c>
      <c r="F226" s="133"/>
      <c r="G226" s="133"/>
      <c r="H226" s="133"/>
      <c r="I226" s="133"/>
      <c r="J226" s="133"/>
      <c r="K226" s="133"/>
      <c r="L226" s="133"/>
      <c r="M226" s="133"/>
      <c r="N226" s="133"/>
      <c r="O226" s="133"/>
    </row>
    <row r="227" spans="1:15" ht="12.75" customHeight="1">
      <c r="A227" s="4" t="s">
        <v>266</v>
      </c>
      <c r="B227" s="43">
        <v>1994</v>
      </c>
      <c r="C227" s="128" t="s">
        <v>420</v>
      </c>
      <c r="D227" s="129" t="s">
        <v>375</v>
      </c>
      <c r="E227" s="36" t="s">
        <v>376</v>
      </c>
      <c r="F227" s="123"/>
      <c r="G227" s="123"/>
      <c r="H227" s="123"/>
      <c r="I227" s="123"/>
      <c r="J227" s="123"/>
      <c r="K227" s="123"/>
      <c r="L227" s="123"/>
      <c r="M227" s="123"/>
      <c r="N227" s="123"/>
      <c r="O227" s="123"/>
    </row>
    <row r="228" spans="1:15" ht="12.75" customHeight="1">
      <c r="A228" s="37" t="s">
        <v>185</v>
      </c>
      <c r="B228" s="46">
        <v>1988</v>
      </c>
      <c r="C228" s="130" t="s">
        <v>370</v>
      </c>
      <c r="D228" s="131" t="s">
        <v>398</v>
      </c>
      <c r="E228" s="132" t="s">
        <v>399</v>
      </c>
      <c r="F228" s="133"/>
      <c r="G228" s="133"/>
      <c r="H228" s="133"/>
      <c r="I228" s="133"/>
      <c r="J228" s="133"/>
      <c r="K228" s="133"/>
      <c r="L228" s="133"/>
      <c r="M228" s="133"/>
      <c r="N228" s="133"/>
      <c r="O228" s="133"/>
    </row>
    <row r="229" spans="1:15" ht="12.75" customHeight="1">
      <c r="A229" s="37" t="s">
        <v>185</v>
      </c>
      <c r="B229" s="46">
        <v>1991</v>
      </c>
      <c r="C229" s="130" t="s">
        <v>427</v>
      </c>
      <c r="D229" s="131" t="s">
        <v>375</v>
      </c>
      <c r="E229" s="132" t="s">
        <v>376</v>
      </c>
      <c r="F229" s="133"/>
      <c r="G229" s="133"/>
      <c r="H229" s="133"/>
      <c r="I229" s="133"/>
      <c r="J229" s="133"/>
      <c r="K229" s="133"/>
      <c r="L229" s="133"/>
      <c r="M229" s="133"/>
      <c r="N229" s="133"/>
      <c r="O229" s="133"/>
    </row>
    <row r="230" spans="1:15" ht="12.75" customHeight="1">
      <c r="A230" s="4" t="s">
        <v>337</v>
      </c>
      <c r="B230" s="43">
        <v>2002</v>
      </c>
      <c r="C230" s="128" t="s">
        <v>465</v>
      </c>
      <c r="D230" s="129" t="s">
        <v>365</v>
      </c>
      <c r="E230" s="36" t="s">
        <v>366</v>
      </c>
      <c r="F230" s="123"/>
      <c r="G230" s="123"/>
      <c r="H230" s="123"/>
      <c r="I230" s="123"/>
      <c r="J230" s="123"/>
      <c r="K230" s="123"/>
      <c r="L230" s="123"/>
      <c r="M230" s="123"/>
      <c r="N230" s="123"/>
      <c r="O230" s="123"/>
    </row>
    <row r="231" spans="1:15" ht="12.75" customHeight="1">
      <c r="A231" s="37" t="s">
        <v>338</v>
      </c>
      <c r="B231" s="46">
        <v>1989</v>
      </c>
      <c r="C231" s="130" t="s">
        <v>414</v>
      </c>
      <c r="D231" s="131" t="s">
        <v>375</v>
      </c>
      <c r="E231" s="132" t="s">
        <v>376</v>
      </c>
      <c r="F231" s="133"/>
      <c r="G231" s="133"/>
      <c r="H231" s="133"/>
      <c r="I231" s="133"/>
      <c r="J231" s="133"/>
      <c r="K231" s="133"/>
      <c r="L231" s="133"/>
      <c r="M231" s="133"/>
      <c r="N231" s="133"/>
      <c r="O231" s="133"/>
    </row>
    <row r="232" spans="1:15" ht="12.75" customHeight="1">
      <c r="A232" s="37" t="s">
        <v>338</v>
      </c>
      <c r="B232" s="46">
        <v>1999</v>
      </c>
      <c r="C232" s="130" t="s">
        <v>432</v>
      </c>
      <c r="D232" s="131" t="s">
        <v>365</v>
      </c>
      <c r="E232" s="132" t="s">
        <v>366</v>
      </c>
      <c r="F232" s="133"/>
      <c r="G232" s="133"/>
      <c r="H232" s="133"/>
      <c r="I232" s="133"/>
      <c r="J232" s="133"/>
      <c r="K232" s="133"/>
      <c r="L232" s="133"/>
      <c r="M232" s="133"/>
      <c r="N232" s="133"/>
      <c r="O232" s="133"/>
    </row>
    <row r="233" spans="1:15" ht="12.75" customHeight="1">
      <c r="A233" s="4" t="s">
        <v>268</v>
      </c>
      <c r="B233" s="43">
        <v>1987</v>
      </c>
      <c r="C233" s="128" t="s">
        <v>416</v>
      </c>
      <c r="D233" s="129" t="s">
        <v>375</v>
      </c>
      <c r="E233" s="36" t="s">
        <v>376</v>
      </c>
      <c r="F233" s="123"/>
      <c r="G233" s="123"/>
      <c r="H233" s="123"/>
      <c r="I233" s="123"/>
      <c r="J233" s="123"/>
      <c r="K233" s="123"/>
      <c r="L233" s="123"/>
      <c r="M233" s="123"/>
      <c r="N233" s="123"/>
      <c r="O233" s="123"/>
    </row>
    <row r="234" spans="1:15" ht="12.75" customHeight="1">
      <c r="A234" s="37" t="s">
        <v>189</v>
      </c>
      <c r="B234" s="46">
        <v>2000</v>
      </c>
      <c r="C234" s="130" t="s">
        <v>488</v>
      </c>
      <c r="D234" s="131" t="s">
        <v>365</v>
      </c>
      <c r="E234" s="132" t="s">
        <v>366</v>
      </c>
      <c r="F234" s="133"/>
      <c r="G234" s="133"/>
      <c r="H234" s="133"/>
      <c r="I234" s="133"/>
      <c r="J234" s="133"/>
      <c r="K234" s="133"/>
      <c r="L234" s="133"/>
      <c r="M234" s="133"/>
      <c r="N234" s="133"/>
      <c r="O234" s="133"/>
    </row>
    <row r="235" spans="1:15" ht="12.75" customHeight="1">
      <c r="A235" s="4" t="s">
        <v>510</v>
      </c>
      <c r="B235" s="43">
        <v>1989</v>
      </c>
      <c r="C235" s="128" t="s">
        <v>383</v>
      </c>
      <c r="D235" s="129" t="s">
        <v>375</v>
      </c>
      <c r="E235" s="36" t="s">
        <v>376</v>
      </c>
      <c r="F235" s="123"/>
      <c r="G235" s="123"/>
      <c r="H235" s="123"/>
      <c r="I235" s="123"/>
      <c r="J235" s="123"/>
      <c r="K235" s="123"/>
      <c r="L235" s="123"/>
      <c r="M235" s="123"/>
      <c r="N235" s="123"/>
      <c r="O235" s="123"/>
    </row>
    <row r="236" spans="1:15" ht="12.75" customHeight="1">
      <c r="A236" s="37" t="s">
        <v>95</v>
      </c>
      <c r="B236" s="46">
        <v>1990</v>
      </c>
      <c r="C236" s="130" t="s">
        <v>391</v>
      </c>
      <c r="D236" s="131" t="s">
        <v>485</v>
      </c>
      <c r="E236" s="132" t="s">
        <v>486</v>
      </c>
      <c r="F236" s="133"/>
      <c r="G236" s="133"/>
      <c r="H236" s="133"/>
      <c r="I236" s="133"/>
      <c r="J236" s="133"/>
      <c r="K236" s="133"/>
      <c r="L236" s="133"/>
      <c r="M236" s="133"/>
      <c r="N236" s="133"/>
      <c r="O236" s="133"/>
    </row>
    <row r="237" spans="1:15" ht="12.75" customHeight="1">
      <c r="A237" s="4" t="s">
        <v>95</v>
      </c>
      <c r="B237" s="43">
        <v>2000</v>
      </c>
      <c r="C237" s="128" t="s">
        <v>495</v>
      </c>
      <c r="D237" s="129" t="s">
        <v>485</v>
      </c>
      <c r="E237" s="36" t="s">
        <v>486</v>
      </c>
      <c r="F237" s="123"/>
      <c r="G237" s="123"/>
      <c r="H237" s="123"/>
      <c r="I237" s="123"/>
      <c r="J237" s="123"/>
      <c r="K237" s="123"/>
      <c r="L237" s="123"/>
      <c r="M237" s="123"/>
      <c r="N237" s="123"/>
      <c r="O237" s="123"/>
    </row>
    <row r="238" spans="1:15" ht="12.75" customHeight="1">
      <c r="A238" s="37" t="s">
        <v>511</v>
      </c>
      <c r="B238" s="46">
        <v>1986</v>
      </c>
      <c r="C238" s="130" t="s">
        <v>397</v>
      </c>
      <c r="D238" s="131" t="s">
        <v>375</v>
      </c>
      <c r="E238" s="132" t="s">
        <v>376</v>
      </c>
      <c r="F238" s="133"/>
      <c r="G238" s="133"/>
      <c r="H238" s="133"/>
      <c r="I238" s="133"/>
      <c r="J238" s="133"/>
      <c r="K238" s="133"/>
      <c r="L238" s="133"/>
      <c r="M238" s="133"/>
      <c r="N238" s="133"/>
      <c r="O238" s="133"/>
    </row>
    <row r="239" spans="1:15" ht="12.75" customHeight="1">
      <c r="A239" s="37" t="s">
        <v>511</v>
      </c>
      <c r="B239" s="46">
        <v>1996</v>
      </c>
      <c r="C239" s="130" t="s">
        <v>371</v>
      </c>
      <c r="D239" s="131" t="s">
        <v>365</v>
      </c>
      <c r="E239" s="132" t="s">
        <v>366</v>
      </c>
      <c r="F239" s="133"/>
      <c r="G239" s="133"/>
      <c r="H239" s="133"/>
      <c r="I239" s="133"/>
      <c r="J239" s="133"/>
      <c r="K239" s="133"/>
      <c r="L239" s="133"/>
      <c r="M239" s="133"/>
      <c r="N239" s="133"/>
      <c r="O239" s="133"/>
    </row>
    <row r="240" spans="1:15" ht="12.75" customHeight="1">
      <c r="A240" s="4" t="s">
        <v>130</v>
      </c>
      <c r="B240" s="43">
        <v>1989</v>
      </c>
      <c r="C240" s="128" t="s">
        <v>427</v>
      </c>
      <c r="D240" s="129" t="s">
        <v>375</v>
      </c>
      <c r="E240" s="36" t="s">
        <v>376</v>
      </c>
      <c r="F240" s="123"/>
      <c r="G240" s="123"/>
      <c r="H240" s="123"/>
      <c r="I240" s="123"/>
      <c r="J240" s="123"/>
      <c r="K240" s="123"/>
      <c r="L240" s="123"/>
      <c r="M240" s="123"/>
      <c r="N240" s="123"/>
      <c r="O240" s="123"/>
    </row>
    <row r="241" spans="1:15" ht="12.75" customHeight="1">
      <c r="A241" s="4" t="s">
        <v>130</v>
      </c>
      <c r="B241" s="43">
        <v>1999</v>
      </c>
      <c r="C241" s="128" t="s">
        <v>474</v>
      </c>
      <c r="D241" s="129" t="s">
        <v>365</v>
      </c>
      <c r="E241" s="36" t="s">
        <v>366</v>
      </c>
      <c r="F241" s="123"/>
      <c r="G241" s="123"/>
      <c r="H241" s="123"/>
      <c r="I241" s="123"/>
      <c r="J241" s="123"/>
      <c r="K241" s="123"/>
      <c r="L241" s="123"/>
      <c r="M241" s="123"/>
      <c r="N241" s="123"/>
      <c r="O241" s="123"/>
    </row>
    <row r="242" spans="1:15" ht="12.75" customHeight="1">
      <c r="A242" s="37" t="s">
        <v>98</v>
      </c>
      <c r="B242" s="46">
        <v>1998</v>
      </c>
      <c r="C242" s="130" t="s">
        <v>437</v>
      </c>
      <c r="D242" s="131" t="s">
        <v>365</v>
      </c>
      <c r="E242" s="132" t="s">
        <v>366</v>
      </c>
      <c r="F242" s="133"/>
      <c r="G242" s="133"/>
      <c r="H242" s="133"/>
      <c r="I242" s="133"/>
      <c r="J242" s="133"/>
      <c r="K242" s="133"/>
      <c r="L242" s="133"/>
      <c r="M242" s="133"/>
      <c r="N242" s="133"/>
      <c r="O242" s="133"/>
    </row>
    <row r="243" spans="1:15" ht="12.75" customHeight="1">
      <c r="A243" s="4" t="s">
        <v>347</v>
      </c>
      <c r="B243" s="43">
        <v>1991</v>
      </c>
      <c r="C243" s="128" t="s">
        <v>395</v>
      </c>
      <c r="D243" s="129" t="s">
        <v>375</v>
      </c>
      <c r="E243" s="36" t="s">
        <v>376</v>
      </c>
      <c r="F243" s="123"/>
      <c r="G243" s="123"/>
      <c r="H243" s="123"/>
      <c r="I243" s="123"/>
      <c r="J243" s="123"/>
      <c r="K243" s="123"/>
      <c r="L243" s="123"/>
      <c r="M243" s="123"/>
      <c r="N243" s="123"/>
      <c r="O243" s="123"/>
    </row>
    <row r="244" spans="1:15" ht="12.75" customHeight="1">
      <c r="A244" s="37" t="s">
        <v>100</v>
      </c>
      <c r="B244" s="46" t="s">
        <v>512</v>
      </c>
      <c r="C244" s="130" t="s">
        <v>397</v>
      </c>
      <c r="D244" s="131" t="s">
        <v>498</v>
      </c>
      <c r="E244" s="132" t="s">
        <v>499</v>
      </c>
      <c r="F244" s="133"/>
      <c r="G244" s="133"/>
      <c r="H244" s="133"/>
      <c r="I244" s="133"/>
      <c r="J244" s="133"/>
      <c r="K244" s="133"/>
      <c r="L244" s="133"/>
      <c r="M244" s="133"/>
      <c r="N244" s="133"/>
      <c r="O244" s="133"/>
    </row>
    <row r="245" spans="1:15" ht="12.75" customHeight="1">
      <c r="A245" s="4" t="s">
        <v>513</v>
      </c>
      <c r="B245" s="43" t="s">
        <v>431</v>
      </c>
      <c r="C245" s="128" t="s">
        <v>488</v>
      </c>
      <c r="D245" s="131" t="s">
        <v>433</v>
      </c>
      <c r="E245" s="36" t="s">
        <v>434</v>
      </c>
      <c r="F245" s="123"/>
      <c r="G245" s="123"/>
      <c r="H245" s="123"/>
      <c r="I245" s="123"/>
      <c r="J245" s="123"/>
      <c r="K245" s="123"/>
      <c r="L245" s="123"/>
      <c r="M245" s="123"/>
      <c r="N245" s="123"/>
      <c r="O245" s="123"/>
    </row>
    <row r="246" spans="1:15" ht="12.75" customHeight="1">
      <c r="A246" s="37" t="s">
        <v>514</v>
      </c>
      <c r="B246" s="46" t="s">
        <v>431</v>
      </c>
      <c r="C246" s="130" t="s">
        <v>401</v>
      </c>
      <c r="D246" s="131" t="s">
        <v>433</v>
      </c>
      <c r="E246" s="132" t="s">
        <v>434</v>
      </c>
      <c r="F246" s="133"/>
      <c r="G246" s="133"/>
      <c r="H246" s="133"/>
      <c r="I246" s="133"/>
      <c r="J246" s="133"/>
      <c r="K246" s="133"/>
      <c r="L246" s="133"/>
      <c r="M246" s="133"/>
      <c r="N246" s="133"/>
      <c r="O246" s="133"/>
    </row>
    <row r="247" spans="1:15" ht="12.75" customHeight="1">
      <c r="A247" s="4" t="s">
        <v>515</v>
      </c>
      <c r="B247" s="43" t="s">
        <v>431</v>
      </c>
      <c r="C247" s="128" t="s">
        <v>367</v>
      </c>
      <c r="D247" s="131" t="s">
        <v>433</v>
      </c>
      <c r="E247" s="36" t="s">
        <v>434</v>
      </c>
      <c r="F247" s="123"/>
      <c r="G247" s="123"/>
      <c r="H247" s="123"/>
      <c r="I247" s="123"/>
      <c r="J247" s="123"/>
      <c r="K247" s="123"/>
      <c r="L247" s="123"/>
      <c r="M247" s="123"/>
      <c r="N247" s="123"/>
      <c r="O247" s="123"/>
    </row>
    <row r="248" spans="1:15" ht="12.75" customHeight="1">
      <c r="A248" s="37" t="s">
        <v>348</v>
      </c>
      <c r="B248" s="46">
        <v>1989</v>
      </c>
      <c r="C248" s="130" t="s">
        <v>420</v>
      </c>
      <c r="D248" s="131" t="s">
        <v>375</v>
      </c>
      <c r="E248" s="132" t="s">
        <v>376</v>
      </c>
      <c r="F248" s="133"/>
      <c r="G248" s="133"/>
      <c r="H248" s="133"/>
      <c r="I248" s="133"/>
      <c r="J248" s="133"/>
      <c r="K248" s="133"/>
      <c r="L248" s="133"/>
      <c r="M248" s="133"/>
      <c r="N248" s="133"/>
      <c r="O248" s="133"/>
    </row>
    <row r="249" spans="1:15" ht="12.75" customHeight="1">
      <c r="A249" s="4" t="s">
        <v>516</v>
      </c>
      <c r="B249" s="43">
        <v>1986</v>
      </c>
      <c r="C249" s="128" t="s">
        <v>382</v>
      </c>
      <c r="D249" s="129" t="s">
        <v>375</v>
      </c>
      <c r="E249" s="36" t="s">
        <v>376</v>
      </c>
      <c r="F249" s="123"/>
      <c r="G249" s="123"/>
      <c r="H249" s="123"/>
      <c r="I249" s="123"/>
      <c r="J249" s="123"/>
      <c r="K249" s="123"/>
      <c r="L249" s="123"/>
      <c r="M249" s="123"/>
      <c r="N249" s="123"/>
      <c r="O249" s="123"/>
    </row>
    <row r="250" spans="1:15" ht="12.75" customHeight="1">
      <c r="A250" s="4" t="s">
        <v>516</v>
      </c>
      <c r="B250" s="43">
        <v>2000</v>
      </c>
      <c r="C250" s="128" t="s">
        <v>461</v>
      </c>
      <c r="D250" s="129" t="s">
        <v>365</v>
      </c>
      <c r="E250" s="36" t="s">
        <v>366</v>
      </c>
      <c r="F250" s="123"/>
      <c r="G250" s="123"/>
      <c r="H250" s="123"/>
      <c r="I250" s="123"/>
      <c r="J250" s="123"/>
      <c r="K250" s="123"/>
      <c r="L250" s="123"/>
      <c r="M250" s="123"/>
      <c r="N250" s="123"/>
      <c r="O250" s="123"/>
    </row>
    <row r="251" spans="1:15" ht="12.75" customHeight="1">
      <c r="A251" s="37" t="s">
        <v>517</v>
      </c>
      <c r="B251" s="46" t="s">
        <v>431</v>
      </c>
      <c r="C251" s="130" t="s">
        <v>425</v>
      </c>
      <c r="D251" s="131" t="s">
        <v>433</v>
      </c>
      <c r="E251" s="132" t="s">
        <v>434</v>
      </c>
      <c r="F251" s="133"/>
      <c r="G251" s="133"/>
      <c r="H251" s="133"/>
      <c r="I251" s="133"/>
      <c r="J251" s="133"/>
      <c r="K251" s="133"/>
      <c r="L251" s="133"/>
      <c r="M251" s="133"/>
      <c r="N251" s="133"/>
      <c r="O251" s="133"/>
    </row>
    <row r="252" spans="1:15" ht="12.75" customHeight="1">
      <c r="A252" s="4" t="s">
        <v>102</v>
      </c>
      <c r="B252" s="43" t="s">
        <v>387</v>
      </c>
      <c r="C252" s="128" t="s">
        <v>518</v>
      </c>
      <c r="D252" s="129" t="s">
        <v>388</v>
      </c>
      <c r="E252" s="36" t="s">
        <v>389</v>
      </c>
      <c r="F252" s="123"/>
      <c r="G252" s="123"/>
      <c r="H252" s="123"/>
      <c r="I252" s="123"/>
      <c r="J252" s="123"/>
      <c r="K252" s="123"/>
      <c r="L252" s="123"/>
      <c r="M252" s="123"/>
      <c r="N252" s="123"/>
      <c r="O252" s="123"/>
    </row>
    <row r="253" spans="1:15" ht="12.75" customHeight="1">
      <c r="A253" s="37" t="s">
        <v>350</v>
      </c>
      <c r="B253" s="46">
        <v>1990</v>
      </c>
      <c r="C253" s="130" t="s">
        <v>437</v>
      </c>
      <c r="D253" s="131" t="s">
        <v>375</v>
      </c>
      <c r="E253" s="132" t="s">
        <v>376</v>
      </c>
      <c r="F253" s="133"/>
      <c r="G253" s="133"/>
      <c r="H253" s="133"/>
      <c r="I253" s="133"/>
      <c r="J253" s="133"/>
      <c r="K253" s="133"/>
      <c r="L253" s="133"/>
      <c r="M253" s="133"/>
      <c r="N253" s="133"/>
      <c r="O253" s="133"/>
    </row>
    <row r="254" spans="1:15" ht="12.75" customHeight="1">
      <c r="A254" s="4" t="s">
        <v>105</v>
      </c>
      <c r="B254" s="43">
        <v>1971</v>
      </c>
      <c r="C254" s="128" t="s">
        <v>411</v>
      </c>
      <c r="D254" s="129" t="s">
        <v>372</v>
      </c>
      <c r="E254" s="36" t="s">
        <v>373</v>
      </c>
      <c r="F254" s="123"/>
      <c r="G254" s="123"/>
      <c r="H254" s="123"/>
      <c r="I254" s="123"/>
      <c r="J254" s="123"/>
      <c r="K254" s="123"/>
      <c r="L254" s="123"/>
      <c r="M254" s="123"/>
      <c r="N254" s="123"/>
      <c r="O254" s="123"/>
    </row>
    <row r="255" spans="1:15" ht="12.75" customHeight="1">
      <c r="A255" s="4" t="s">
        <v>105</v>
      </c>
      <c r="B255" s="43">
        <v>1996</v>
      </c>
      <c r="C255" s="128" t="s">
        <v>466</v>
      </c>
      <c r="D255" s="129" t="s">
        <v>372</v>
      </c>
      <c r="E255" s="36" t="s">
        <v>373</v>
      </c>
      <c r="F255" s="123"/>
      <c r="G255" s="123"/>
      <c r="H255" s="123"/>
      <c r="I255" s="123"/>
      <c r="J255" s="123"/>
      <c r="K255" s="123"/>
      <c r="L255" s="123"/>
      <c r="M255" s="123"/>
      <c r="N255" s="123"/>
      <c r="O255" s="123"/>
    </row>
    <row r="256" spans="1:15" ht="12.75" customHeight="1">
      <c r="A256" s="37" t="s">
        <v>198</v>
      </c>
      <c r="B256" s="46">
        <v>1978</v>
      </c>
      <c r="C256" s="130" t="s">
        <v>412</v>
      </c>
      <c r="D256" s="131" t="s">
        <v>392</v>
      </c>
      <c r="E256" s="132" t="s">
        <v>393</v>
      </c>
      <c r="F256" s="133"/>
      <c r="G256" s="133"/>
      <c r="H256" s="133"/>
      <c r="I256" s="133"/>
      <c r="J256" s="133"/>
      <c r="K256" s="133"/>
      <c r="L256" s="133"/>
      <c r="M256" s="133"/>
      <c r="N256" s="133"/>
      <c r="O256" s="133"/>
    </row>
    <row r="257" spans="1:15" ht="12.75" customHeight="1">
      <c r="A257" s="37" t="s">
        <v>198</v>
      </c>
      <c r="B257" s="46">
        <v>1993</v>
      </c>
      <c r="C257" s="130" t="s">
        <v>464</v>
      </c>
      <c r="D257" s="131" t="s">
        <v>392</v>
      </c>
      <c r="E257" s="132" t="s">
        <v>393</v>
      </c>
      <c r="F257" s="133"/>
      <c r="G257" s="133"/>
      <c r="H257" s="133"/>
      <c r="I257" s="133"/>
      <c r="J257" s="133"/>
      <c r="K257" s="133"/>
      <c r="L257" s="133"/>
      <c r="M257" s="133"/>
      <c r="N257" s="133"/>
      <c r="O257" s="133"/>
    </row>
    <row r="258" spans="1:15" ht="12.75" customHeight="1">
      <c r="A258" s="37" t="s">
        <v>198</v>
      </c>
      <c r="B258" s="46">
        <v>1993</v>
      </c>
      <c r="C258" s="130" t="s">
        <v>464</v>
      </c>
      <c r="D258" s="131" t="s">
        <v>375</v>
      </c>
      <c r="E258" s="132" t="s">
        <v>376</v>
      </c>
      <c r="F258" s="133"/>
      <c r="G258" s="133"/>
      <c r="H258" s="133"/>
      <c r="I258" s="133"/>
      <c r="J258" s="133"/>
      <c r="K258" s="133"/>
      <c r="L258" s="133"/>
      <c r="M258" s="133"/>
      <c r="N258" s="133"/>
      <c r="O258" s="133"/>
    </row>
    <row r="259" spans="1:15" ht="12.75" customHeight="1">
      <c r="A259" s="4" t="s">
        <v>108</v>
      </c>
      <c r="B259" s="43">
        <v>1983</v>
      </c>
      <c r="C259" s="128" t="s">
        <v>394</v>
      </c>
      <c r="D259" s="129" t="s">
        <v>372</v>
      </c>
      <c r="E259" s="36" t="s">
        <v>373</v>
      </c>
      <c r="F259" s="123"/>
      <c r="G259" s="123"/>
      <c r="H259" s="123"/>
      <c r="I259" s="123"/>
      <c r="J259" s="123"/>
      <c r="K259" s="123"/>
      <c r="L259" s="123"/>
      <c r="M259" s="123"/>
      <c r="N259" s="123"/>
      <c r="O259" s="123"/>
    </row>
    <row r="260" spans="1:15" ht="12.75" customHeight="1">
      <c r="A260" s="4" t="s">
        <v>108</v>
      </c>
      <c r="B260" s="43">
        <v>1996</v>
      </c>
      <c r="C260" s="128" t="s">
        <v>390</v>
      </c>
      <c r="D260" s="129" t="s">
        <v>372</v>
      </c>
      <c r="E260" s="36" t="s">
        <v>373</v>
      </c>
      <c r="F260" s="123"/>
      <c r="G260" s="123"/>
      <c r="H260" s="123"/>
      <c r="I260" s="123"/>
      <c r="J260" s="123"/>
      <c r="K260" s="123"/>
      <c r="L260" s="123"/>
      <c r="M260" s="123"/>
      <c r="N260" s="123"/>
      <c r="O260" s="123"/>
    </row>
    <row r="261" spans="1:15" ht="12.75" customHeight="1">
      <c r="A261" s="37" t="s">
        <v>111</v>
      </c>
      <c r="B261" s="46">
        <v>1994</v>
      </c>
      <c r="C261" s="130" t="s">
        <v>465</v>
      </c>
      <c r="D261" s="131" t="s">
        <v>365</v>
      </c>
      <c r="E261" s="132" t="s">
        <v>366</v>
      </c>
      <c r="F261" s="133"/>
      <c r="G261" s="133"/>
      <c r="H261" s="133"/>
      <c r="I261" s="133"/>
      <c r="J261" s="133"/>
      <c r="K261" s="133"/>
      <c r="L261" s="133"/>
      <c r="M261" s="133"/>
      <c r="N261" s="133"/>
      <c r="O261" s="133"/>
    </row>
    <row r="262" spans="1:15" ht="12.75" customHeight="1">
      <c r="A262" s="4" t="s">
        <v>352</v>
      </c>
      <c r="B262" s="43">
        <v>1991</v>
      </c>
      <c r="C262" s="128" t="s">
        <v>383</v>
      </c>
      <c r="D262" s="129" t="s">
        <v>375</v>
      </c>
      <c r="E262" s="36" t="s">
        <v>376</v>
      </c>
      <c r="F262" s="123"/>
      <c r="G262" s="123"/>
      <c r="H262" s="123"/>
      <c r="I262" s="123"/>
      <c r="J262" s="123"/>
      <c r="K262" s="123"/>
      <c r="L262" s="123"/>
      <c r="M262" s="123"/>
      <c r="N262" s="123"/>
      <c r="O262" s="123"/>
    </row>
    <row r="263" spans="1:15" ht="12.75" customHeight="1">
      <c r="A263" s="4" t="s">
        <v>352</v>
      </c>
      <c r="B263" s="43">
        <v>2002</v>
      </c>
      <c r="C263" s="128" t="s">
        <v>371</v>
      </c>
      <c r="D263" s="129" t="s">
        <v>519</v>
      </c>
      <c r="E263" s="36" t="s">
        <v>520</v>
      </c>
      <c r="F263" s="123"/>
      <c r="G263" s="123"/>
      <c r="H263" s="123"/>
      <c r="I263" s="123"/>
      <c r="J263" s="123"/>
      <c r="K263" s="123"/>
      <c r="L263" s="123"/>
      <c r="M263" s="123"/>
      <c r="N263" s="123"/>
      <c r="O263" s="123"/>
    </row>
    <row r="264" spans="1:15" ht="12.75" customHeight="1">
      <c r="A264" s="4" t="s">
        <v>352</v>
      </c>
      <c r="B264" s="43" t="s">
        <v>387</v>
      </c>
      <c r="C264" s="128" t="s">
        <v>367</v>
      </c>
      <c r="D264" s="129" t="s">
        <v>388</v>
      </c>
      <c r="E264" s="36" t="s">
        <v>389</v>
      </c>
      <c r="F264" s="123"/>
      <c r="G264" s="123"/>
      <c r="H264" s="123"/>
      <c r="I264" s="123"/>
      <c r="J264" s="123"/>
      <c r="K264" s="123"/>
      <c r="L264" s="123"/>
      <c r="M264" s="123"/>
      <c r="N264" s="123"/>
      <c r="O264" s="123"/>
    </row>
    <row r="265" spans="1:15" ht="12.75" customHeight="1">
      <c r="A265" s="37" t="s">
        <v>113</v>
      </c>
      <c r="B265" s="46">
        <v>1991</v>
      </c>
      <c r="C265" s="130" t="s">
        <v>384</v>
      </c>
      <c r="D265" s="131" t="s">
        <v>375</v>
      </c>
      <c r="E265" s="132" t="s">
        <v>376</v>
      </c>
      <c r="F265" s="133"/>
      <c r="G265" s="133"/>
      <c r="H265" s="133"/>
      <c r="I265" s="133"/>
      <c r="J265" s="133"/>
      <c r="K265" s="133"/>
      <c r="L265" s="133"/>
      <c r="M265" s="133"/>
      <c r="N265" s="133"/>
      <c r="O265" s="133"/>
    </row>
    <row r="266" spans="1:15" ht="12.75" customHeight="1">
      <c r="A266" s="4" t="s">
        <v>354</v>
      </c>
      <c r="B266" s="43">
        <v>1993</v>
      </c>
      <c r="C266" s="128" t="s">
        <v>374</v>
      </c>
      <c r="D266" s="129" t="s">
        <v>375</v>
      </c>
      <c r="E266" s="36" t="s">
        <v>376</v>
      </c>
      <c r="F266" s="123"/>
      <c r="G266" s="123"/>
      <c r="H266" s="123"/>
      <c r="I266" s="123"/>
      <c r="J266" s="123"/>
      <c r="K266" s="123"/>
      <c r="L266" s="123"/>
      <c r="M266" s="123"/>
      <c r="N266" s="123"/>
      <c r="O266" s="123"/>
    </row>
    <row r="267" spans="1:15" ht="12.75" customHeight="1">
      <c r="A267" s="37" t="s">
        <v>281</v>
      </c>
      <c r="B267" s="46">
        <v>1987</v>
      </c>
      <c r="C267" s="130" t="s">
        <v>440</v>
      </c>
      <c r="D267" s="131" t="s">
        <v>375</v>
      </c>
      <c r="E267" s="132" t="s">
        <v>376</v>
      </c>
      <c r="F267" s="133"/>
      <c r="G267" s="133"/>
      <c r="H267" s="133"/>
      <c r="I267" s="133"/>
      <c r="J267" s="133"/>
      <c r="K267" s="133"/>
      <c r="L267" s="133"/>
      <c r="M267" s="133"/>
      <c r="N267" s="133"/>
      <c r="O267" s="133"/>
    </row>
    <row r="268" spans="1:15" ht="12.75" customHeight="1">
      <c r="A268" s="37" t="s">
        <v>281</v>
      </c>
      <c r="B268" s="46" t="s">
        <v>431</v>
      </c>
      <c r="C268" s="130" t="s">
        <v>414</v>
      </c>
      <c r="D268" s="131" t="s">
        <v>433</v>
      </c>
      <c r="E268" s="132" t="s">
        <v>434</v>
      </c>
      <c r="F268" s="133"/>
      <c r="G268" s="133"/>
      <c r="H268" s="133"/>
      <c r="I268" s="133"/>
      <c r="J268" s="133"/>
      <c r="K268" s="133"/>
      <c r="L268" s="133"/>
      <c r="M268" s="133"/>
      <c r="N268" s="133"/>
      <c r="O268" s="133"/>
    </row>
    <row r="269" spans="1:15" ht="12.75" customHeight="1">
      <c r="A269" s="4" t="s">
        <v>271</v>
      </c>
      <c r="B269" s="43" t="s">
        <v>396</v>
      </c>
      <c r="C269" s="128" t="s">
        <v>364</v>
      </c>
      <c r="D269" s="129" t="s">
        <v>421</v>
      </c>
      <c r="E269" s="36" t="s">
        <v>422</v>
      </c>
      <c r="F269" s="123"/>
      <c r="G269" s="123"/>
      <c r="H269" s="123"/>
      <c r="I269" s="123"/>
      <c r="J269" s="123"/>
      <c r="K269" s="123"/>
      <c r="L269" s="123"/>
      <c r="M269" s="123"/>
      <c r="N269" s="123"/>
      <c r="O269" s="123"/>
    </row>
    <row r="270" spans="1:15" ht="12.75" customHeight="1">
      <c r="A270" s="37" t="s">
        <v>273</v>
      </c>
      <c r="B270" s="46">
        <v>1997</v>
      </c>
      <c r="C270" s="130" t="s">
        <v>445</v>
      </c>
      <c r="D270" s="131" t="s">
        <v>365</v>
      </c>
      <c r="E270" s="132" t="s">
        <v>366</v>
      </c>
      <c r="F270" s="133"/>
      <c r="G270" s="133"/>
      <c r="H270" s="133"/>
      <c r="I270" s="133"/>
      <c r="J270" s="133"/>
      <c r="K270" s="133"/>
      <c r="L270" s="133"/>
      <c r="M270" s="133"/>
      <c r="N270" s="133"/>
      <c r="O270" s="133"/>
    </row>
    <row r="271" spans="1:15" ht="12.75" customHeight="1">
      <c r="A271" s="4" t="s">
        <v>205</v>
      </c>
      <c r="B271" s="43">
        <v>1994</v>
      </c>
      <c r="C271" s="128" t="s">
        <v>426</v>
      </c>
      <c r="D271" s="129" t="s">
        <v>375</v>
      </c>
      <c r="E271" s="36" t="s">
        <v>376</v>
      </c>
      <c r="F271" s="123"/>
      <c r="G271" s="123"/>
      <c r="H271" s="123"/>
      <c r="I271" s="123"/>
      <c r="J271" s="123"/>
      <c r="K271" s="123"/>
      <c r="L271" s="123"/>
      <c r="M271" s="123"/>
      <c r="N271" s="123"/>
      <c r="O271" s="123"/>
    </row>
    <row r="272" spans="1:15" ht="12.75" customHeight="1">
      <c r="A272" s="37" t="s">
        <v>521</v>
      </c>
      <c r="B272" s="46">
        <v>1987</v>
      </c>
      <c r="C272" s="130" t="s">
        <v>386</v>
      </c>
      <c r="D272" s="131" t="s">
        <v>375</v>
      </c>
      <c r="E272" s="132" t="s">
        <v>376</v>
      </c>
      <c r="F272" s="133"/>
      <c r="G272" s="133"/>
      <c r="H272" s="133"/>
      <c r="I272" s="133"/>
      <c r="J272" s="133"/>
      <c r="K272" s="133"/>
      <c r="L272" s="133"/>
      <c r="M272" s="133"/>
      <c r="N272" s="133"/>
      <c r="O272" s="133"/>
    </row>
    <row r="273" spans="1:15" ht="12.75" customHeight="1">
      <c r="A273" s="4" t="s">
        <v>522</v>
      </c>
      <c r="B273" s="43" t="s">
        <v>431</v>
      </c>
      <c r="C273" s="128" t="s">
        <v>397</v>
      </c>
      <c r="D273" s="1" t="s">
        <v>523</v>
      </c>
      <c r="E273" s="36" t="s">
        <v>434</v>
      </c>
      <c r="F273" s="123"/>
      <c r="G273" s="123"/>
      <c r="H273" s="123"/>
      <c r="I273" s="123"/>
      <c r="J273" s="123"/>
      <c r="K273" s="123"/>
      <c r="L273" s="123"/>
      <c r="M273" s="123"/>
      <c r="N273" s="123"/>
      <c r="O273" s="123"/>
    </row>
    <row r="274" spans="1:15" ht="12.75" customHeight="1">
      <c r="A274" s="37" t="s">
        <v>116</v>
      </c>
      <c r="B274" s="46" t="s">
        <v>467</v>
      </c>
      <c r="C274" s="130" t="s">
        <v>412</v>
      </c>
      <c r="D274" s="131" t="s">
        <v>485</v>
      </c>
      <c r="E274" s="132" t="s">
        <v>486</v>
      </c>
      <c r="F274" s="133"/>
      <c r="G274" s="133"/>
      <c r="H274" s="133"/>
      <c r="I274" s="133"/>
      <c r="J274" s="133"/>
      <c r="K274" s="133"/>
      <c r="L274" s="133"/>
      <c r="M274" s="133"/>
      <c r="N274" s="133"/>
      <c r="O274" s="133"/>
    </row>
    <row r="275" spans="1:15" ht="12.75" customHeight="1">
      <c r="A275" s="134"/>
      <c r="B275" s="135"/>
      <c r="C275" s="136"/>
      <c r="D275" s="123"/>
      <c r="E275" s="48"/>
      <c r="F275" s="123"/>
      <c r="G275" s="123"/>
      <c r="H275" s="123"/>
      <c r="I275" s="123"/>
      <c r="J275" s="123"/>
      <c r="K275" s="123"/>
      <c r="L275" s="123"/>
      <c r="M275" s="123"/>
      <c r="N275" s="123"/>
      <c r="O275" s="123"/>
    </row>
    <row r="276" spans="1:15" ht="12.75" customHeight="1">
      <c r="A276" s="10" t="s">
        <v>524</v>
      </c>
      <c r="B276" s="135"/>
      <c r="C276" s="136"/>
      <c r="D276" s="123"/>
      <c r="E276" s="48"/>
      <c r="F276" s="123"/>
      <c r="G276" s="123"/>
      <c r="H276" s="123"/>
      <c r="I276" s="123"/>
      <c r="J276" s="123"/>
      <c r="K276" s="123"/>
      <c r="L276" s="123"/>
      <c r="M276" s="123"/>
      <c r="N276" s="123"/>
      <c r="O276" s="123"/>
    </row>
  </sheetData>
  <sheetProtection selectLockedCells="1" selectUnlockedCells="1"/>
  <mergeCells count="1">
    <mergeCell ref="A2:D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terna gyuse</cp:lastModifiedBy>
  <dcterms:modified xsi:type="dcterms:W3CDTF">2014-06-18T08:56:22Z</dcterms:modified>
  <cp:category/>
  <cp:version/>
  <cp:contentType/>
  <cp:contentStatus/>
  <cp:revision>11</cp:revision>
</cp:coreProperties>
</file>